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list'!$F$5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'Rekapitulace'!$A$1:$I$29</definedName>
    <definedName name="PocetMJ">'Krycí list'!$G$8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<sst xmlns="http://schemas.openxmlformats.org/spreadsheetml/2006/main" count="185" uniqueCount="135">
  <si>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</si>
  <si>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</si>
  <si>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</si>
  <si>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</si>
  <si>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</si>
  <si>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</si>
  <si>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</si>
  <si>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</si>
  <si>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</si>
  <si>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</si>
  <si>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</si>
  <si>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</si>
  <si>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</si>
  <si>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</si>
  <si>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</si>
  <si>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</si>
  <si>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</si>
  <si>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</si>
  <si>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</si>
  <si>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</si>
  <si>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</si>
  <si>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</si>
  <si>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</si>
  <si>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</si>
  <si>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</si>
  <si>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</si>
  <si>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</si>
  <si>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</si>
  <si>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</si>
  <si>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</si>
  <si>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</si>
  <si>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</si>
  <si>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</si>
  <si>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</si>
  <si>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</si>
  <si>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</si>
  <si>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</si>
  <si>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</si>
  <si>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</si>
  <si>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</si>
  <si>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</si>
  <si>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</si>
  <si>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</si>
  <si>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</si>
  <si>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</si>
  <si>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</si>
  <si>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</si>
  <si>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</si>
  <si>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</si>
  <si>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</si>
  <si>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</si>
  <si>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</si>
  <si>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</si>
  <si>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</si>
  <si>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</si>
  <si>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</si>
  <si>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</si>
  <si>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</si>
  <si>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</si>
  <si>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</si>
  <si>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</si>
  <si>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</si>
  <si>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</si>
  <si>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</si>
  <si>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</si>
  <si>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</si>
  <si>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</si>
  <si>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</si>
  <si>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10001082</t>
  </si>
  <si>
    <t>S02</t>
  </si>
  <si>
    <t>3</t>
  </si>
  <si>
    <t>Svislé a kompletní konstrukce</t>
  </si>
  <si>
    <t>m2</t>
  </si>
  <si>
    <t>342262411XX</t>
  </si>
  <si>
    <t>Příčka SDK instalační 2x OK, 2x opl. tl. 150 mm desky standard impreg. tl. 12,5 mm, tep.izolt.5 cm</t>
  </si>
  <si>
    <t>95</t>
  </si>
  <si>
    <t>Dokončovací konstrukce na pozemních stavbách</t>
  </si>
  <si>
    <t>95-01</t>
  </si>
  <si>
    <t>zednické výpomoci pro řemesla</t>
  </si>
  <si>
    <t>hod</t>
  </si>
  <si>
    <t>96</t>
  </si>
  <si>
    <t>Bourání konstrukcí</t>
  </si>
  <si>
    <t>978023411R00</t>
  </si>
  <si>
    <t>Vysekání a úprava spár zdiva cihelného mimo komín.</t>
  </si>
  <si>
    <t>t</t>
  </si>
  <si>
    <t>721</t>
  </si>
  <si>
    <t>Vnitřní kanalizace</t>
  </si>
  <si>
    <t>721200001RA0</t>
  </si>
  <si>
    <t>Kanalizace vnitřní, trubky PVC, D 50 x 1,8 připojení</t>
  </si>
  <si>
    <t>m</t>
  </si>
  <si>
    <t>722</t>
  </si>
  <si>
    <t>Vnitřní vodovod</t>
  </si>
  <si>
    <t>722200003RAB</t>
  </si>
  <si>
    <t>Vodovod, potrubí polyetylenové DN 20/2, ochrana ochrana potrubí skruží</t>
  </si>
  <si>
    <t>725</t>
  </si>
  <si>
    <t>Zařizovací předměty</t>
  </si>
  <si>
    <t>725-02</t>
  </si>
  <si>
    <t>d+m pisoár dle PD el. splachování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</si>
  <si>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</si>
  <si>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</si>
  <si>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</si>
  <si>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</si>
  <si>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</si>
  <si>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</si>
  <si>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</si>
  <si>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</si>
  <si>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</si>
  <si>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</si>
  <si>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</si>
  <si>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</si>
  <si>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</si>
  <si>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</si>
  <si>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</si>
  <si>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</si>
  <si>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</si>
  <si>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</si>
  <si>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</si>
  <si>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</si>
  <si>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</si>
  <si>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</si>
  <si>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Jméno :Michal ŠVIHÁLEK</t>
  </si>
  <si>
    <t>Položkový rozpočet - VÝCEPRÁCE</t>
  </si>
  <si>
    <t>Datum :5.8.2013</t>
  </si>
  <si>
    <t>725-03</t>
  </si>
  <si>
    <t>dělící přepážka D+M</t>
  </si>
  <si>
    <t>OPRAVA SOC. ZAŘÍZENÍ KLUBU DIFA, 1.PP</t>
  </si>
  <si>
    <t>OPRAVA SOCIÁL. ZAŘÍZENÍ V OBJEKTU DIFA</t>
  </si>
  <si>
    <t>Oprava soc. zařízení klubu DIFA 1.PP  - dodatečné stavební práce</t>
  </si>
  <si>
    <t>vypracování změny projektu</t>
  </si>
  <si>
    <t>ROZPOČET</t>
  </si>
  <si>
    <t>783</t>
  </si>
  <si>
    <t>Nátěry</t>
  </si>
  <si>
    <t>783220010RAC</t>
  </si>
  <si>
    <t xml:space="preserve">Nátěr topných tělěs litinových syntetický dvojnásobný </t>
  </si>
  <si>
    <t>Nátěr kovových doplňkových konstrukcí syntetický dvojnásobný krycí s 1x emailováním,potrubí ÚT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</si>
</sst>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_ ;\-#,##0.00\ 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61" xfId="46" applyFont="1" applyBorder="1" applyAlignment="1">
      <alignment horizontal="center"/>
      <protection/>
    </xf>
    <xf numFmtId="0" fontId="8" fillId="0" borderId="61" xfId="46" applyFont="1" applyBorder="1">
      <alignment/>
      <protection/>
    </xf>
    <xf numFmtId="0" fontId="8" fillId="0" borderId="61" xfId="46" applyFont="1" applyBorder="1" applyAlignment="1">
      <alignment horizontal="center"/>
      <protection/>
    </xf>
    <xf numFmtId="0" fontId="8" fillId="0" borderId="61" xfId="46" applyNumberFormat="1" applyFont="1" applyBorder="1" applyAlignment="1">
      <alignment horizontal="right"/>
      <protection/>
    </xf>
    <xf numFmtId="169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abova\Local%20Settings\Temporary%20Internet%20Files\Content.Outlook\KBZV4AC9\CENOV&#193;%20NAB&#205;DKA%20oprava%20soc%20%20za&#345;&#237;zen&#237;%20klubu%20v%201%20PP%20V&#205;CEPR&#193;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27">
          <cell r="C27" t="str">
            <v>Nátěry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7" width="16.625" style="0" customWidth="1"/>
  </cols>
  <sheetData>
    <row r="1" spans="1:7" ht="24.75" customHeight="1" thickBot="1">
      <c r="A1" s="1" t="s">
        <v>129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10001082</v>
      </c>
      <c r="D2" s="6" t="str">
        <f>Rekapitulace!G2</f>
        <v>Oprava soc. zařízení klubu DIFA 1.PP  - dodatečné stavební práce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69</v>
      </c>
      <c r="B5" s="16"/>
      <c r="C5" s="17" t="s">
        <v>125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68</v>
      </c>
      <c r="B7" s="16"/>
      <c r="C7" s="17" t="s">
        <v>126</v>
      </c>
      <c r="D7" s="18"/>
      <c r="E7" s="18"/>
      <c r="F7" s="24"/>
      <c r="G7" s="14"/>
    </row>
    <row r="8" spans="1:9" ht="12.75">
      <c r="A8" s="19" t="s">
        <v>8</v>
      </c>
      <c r="B8" s="21"/>
      <c r="C8" s="182"/>
      <c r="D8" s="183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2"/>
      <c r="D9" s="183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10001082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4"/>
      <c r="F12" s="185"/>
      <c r="G12" s="186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Rekapitulace!A20</f>
        <v>Ztížené výrobní podmínky</v>
      </c>
      <c r="E15" s="48"/>
      <c r="F15" s="49"/>
      <c r="G15" s="46">
        <f>Rekapitulace!I20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Rekapitulace!A21</f>
        <v>Oborová přirážka</v>
      </c>
      <c r="E16" s="50"/>
      <c r="F16" s="51"/>
      <c r="G16" s="46">
        <f>Rekapitulace!I21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Rekapitulace!A22</f>
        <v>Přesun stavebních kapacit</v>
      </c>
      <c r="E17" s="50"/>
      <c r="F17" s="51"/>
      <c r="G17" s="46">
        <f>Rekapitulace!I22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Rekapitulace!A23</f>
        <v>Mimostaveništní doprava</v>
      </c>
      <c r="E18" s="50"/>
      <c r="F18" s="51"/>
      <c r="G18" s="46">
        <f>Rekapitulace!I23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Rekapitulace!A24</f>
        <v>Zařízení staveniště</v>
      </c>
      <c r="E19" s="50"/>
      <c r="F19" s="51"/>
      <c r="G19" s="46">
        <f>Rekapitulace!I24</f>
        <v>0</v>
      </c>
    </row>
    <row r="20" spans="1:7" ht="15.75" customHeight="1">
      <c r="A20" s="53"/>
      <c r="B20" s="8"/>
      <c r="C20" s="46"/>
      <c r="D20" s="30" t="str">
        <f>Rekapitulace!A25</f>
        <v>Provoz investora</v>
      </c>
      <c r="E20" s="50"/>
      <c r="F20" s="51"/>
      <c r="G20" s="46">
        <f>Rekapitulace!I25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Rekapitulace!A26</f>
        <v>Kompletační činnost (IČD)</v>
      </c>
      <c r="E21" s="50"/>
      <c r="F21" s="51"/>
      <c r="G21" s="46">
        <f>Rekapitulace!I26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120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122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75">
        <v>41447</v>
      </c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8"/>
      <c r="C37" s="188"/>
      <c r="D37" s="188"/>
      <c r="E37" s="188"/>
      <c r="F37" s="188"/>
      <c r="G37" s="188"/>
      <c r="H37" t="s">
        <v>4</v>
      </c>
    </row>
    <row r="38" spans="1:8" ht="12.75" customHeight="1">
      <c r="A38" s="75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75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75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75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75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75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75"/>
      <c r="B44" s="188"/>
      <c r="C44" s="188"/>
      <c r="D44" s="188"/>
      <c r="E44" s="188"/>
      <c r="F44" s="188"/>
      <c r="G44" s="188"/>
      <c r="H44" t="s">
        <v>4</v>
      </c>
    </row>
    <row r="45" spans="1:8" ht="0.75" customHeight="1">
      <c r="A45" s="75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sheetProtection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4">
      <selection activeCell="E8" sqref="E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1" t="s">
        <v>5</v>
      </c>
      <c r="B1" s="192"/>
      <c r="C1" s="76" t="str">
        <f>CONCATENATE(cislostavby," ",nazevstavby)</f>
        <v>10001082 OPRAVA SOCIÁL. ZAŘÍZENÍ V OBJEKTU DIFA</v>
      </c>
      <c r="D1" s="77"/>
      <c r="E1" s="78"/>
      <c r="F1" s="77"/>
      <c r="G1" s="79" t="s">
        <v>44</v>
      </c>
      <c r="H1" s="80">
        <v>10001082</v>
      </c>
      <c r="I1" s="81"/>
    </row>
    <row r="2" spans="1:9" ht="13.5" thickBot="1">
      <c r="A2" s="193" t="s">
        <v>1</v>
      </c>
      <c r="B2" s="194"/>
      <c r="C2" s="82" t="str">
        <f>CONCATENATE(cisloobjektu," ",nazevobjektu)</f>
        <v>S02 OPRAVA SOC. ZAŘÍZENÍ KLUBU DIFA, 1.PP</v>
      </c>
      <c r="D2" s="83"/>
      <c r="E2" s="84"/>
      <c r="F2" s="83"/>
      <c r="G2" s="195" t="s">
        <v>127</v>
      </c>
      <c r="H2" s="196"/>
      <c r="I2" s="197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3</v>
      </c>
      <c r="B7" s="94" t="str">
        <f>Položky!C7</f>
        <v>Svislé a kompletní konstrukce</v>
      </c>
      <c r="D7" s="95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3" customFormat="1" ht="12.75">
      <c r="A8" s="171" t="str">
        <f>Položky!B10</f>
        <v>95</v>
      </c>
      <c r="B8" s="94" t="str">
        <f>Položky!C10</f>
        <v>Dokončovací konstrukce na pozemních stavbách</v>
      </c>
      <c r="D8" s="95"/>
      <c r="E8" s="172"/>
      <c r="F8" s="173">
        <f>Položky!BB13</f>
        <v>0</v>
      </c>
      <c r="G8" s="173">
        <f>Položky!BC13</f>
        <v>0</v>
      </c>
      <c r="H8" s="173">
        <f>Položky!BD13</f>
        <v>0</v>
      </c>
      <c r="I8" s="174">
        <f>Položky!BE13</f>
        <v>0</v>
      </c>
    </row>
    <row r="9" spans="1:9" s="13" customFormat="1" ht="12.75">
      <c r="A9" s="171" t="str">
        <f>Položky!B14</f>
        <v>96</v>
      </c>
      <c r="B9" s="94" t="str">
        <f>Položky!C14</f>
        <v>Bourání konstrukcí</v>
      </c>
      <c r="D9" s="95"/>
      <c r="E9" s="172">
        <f>Položky!BA16</f>
        <v>0</v>
      </c>
      <c r="F9" s="173">
        <f>Položky!BB16</f>
        <v>0</v>
      </c>
      <c r="G9" s="173">
        <f>Položky!BC16</f>
        <v>0</v>
      </c>
      <c r="H9" s="173">
        <f>Položky!BD16</f>
        <v>0</v>
      </c>
      <c r="I9" s="174">
        <f>Položky!BE16</f>
        <v>0</v>
      </c>
    </row>
    <row r="10" spans="1:9" s="13" customFormat="1" ht="12.75">
      <c r="A10" s="171" t="str">
        <f>Položky!B17</f>
        <v>721</v>
      </c>
      <c r="B10" s="94" t="str">
        <f>Položky!C17</f>
        <v>Vnitřní kanalizace</v>
      </c>
      <c r="D10" s="95"/>
      <c r="E10" s="172">
        <f>Položky!BA19</f>
        <v>0</v>
      </c>
      <c r="F10" s="173">
        <f>Položky!BB19</f>
        <v>0</v>
      </c>
      <c r="G10" s="173">
        <f>Položky!BC19</f>
        <v>0</v>
      </c>
      <c r="H10" s="173">
        <f>Položky!BD19</f>
        <v>0</v>
      </c>
      <c r="I10" s="174">
        <f>Položky!BE19</f>
        <v>0</v>
      </c>
    </row>
    <row r="11" spans="1:9" s="13" customFormat="1" ht="12.75">
      <c r="A11" s="171" t="str">
        <f>Položky!B20</f>
        <v>722</v>
      </c>
      <c r="B11" s="94" t="str">
        <f>Položky!C20</f>
        <v>Vnitřní vodovod</v>
      </c>
      <c r="D11" s="95"/>
      <c r="E11" s="172">
        <f>Položky!BA22</f>
        <v>0</v>
      </c>
      <c r="F11" s="173">
        <f>Položky!BB22</f>
        <v>0</v>
      </c>
      <c r="G11" s="173">
        <f>Položky!BC22</f>
        <v>0</v>
      </c>
      <c r="H11" s="173">
        <f>Položky!BD22</f>
        <v>0</v>
      </c>
      <c r="I11" s="174">
        <f>Položky!BE22</f>
        <v>0</v>
      </c>
    </row>
    <row r="12" spans="1:9" s="13" customFormat="1" ht="12.75">
      <c r="A12" s="171" t="str">
        <f>Položky!B23</f>
        <v>725</v>
      </c>
      <c r="B12" s="94" t="str">
        <f>Položky!C23</f>
        <v>Zařizovací předměty</v>
      </c>
      <c r="D12" s="95"/>
      <c r="E12" s="172">
        <f>Položky!BA26</f>
        <v>0</v>
      </c>
      <c r="F12" s="173"/>
      <c r="G12" s="173">
        <f>Položky!BC26</f>
        <v>0</v>
      </c>
      <c r="H12" s="173">
        <f>Položky!BD26</f>
        <v>0</v>
      </c>
      <c r="I12" s="174">
        <f>Položky!BE26</f>
        <v>0</v>
      </c>
    </row>
    <row r="13" spans="1:9" s="13" customFormat="1" ht="12.75">
      <c r="A13" s="171" t="s">
        <v>130</v>
      </c>
      <c r="B13" s="94" t="str">
        <f>'[1]Položky'!C27</f>
        <v>Nátěry</v>
      </c>
      <c r="D13" s="95"/>
      <c r="E13" s="172">
        <f>'[1]Položky'!BA27</f>
        <v>0</v>
      </c>
      <c r="F13" s="173"/>
      <c r="G13" s="173">
        <f>'[1]Položky'!BC27</f>
        <v>0</v>
      </c>
      <c r="H13" s="173">
        <f>'[1]Položky'!BD27</f>
        <v>0</v>
      </c>
      <c r="I13" s="174">
        <f>'[1]Položky'!BE27</f>
        <v>0</v>
      </c>
    </row>
    <row r="14" spans="1:9" s="13" customFormat="1" ht="13.5" thickBot="1">
      <c r="A14" s="171" t="str">
        <f>Položky!B31</f>
        <v>D96</v>
      </c>
      <c r="B14" s="94" t="str">
        <f>Položky!C31</f>
        <v>Přesuny suti a vybouraných hmot</v>
      </c>
      <c r="D14" s="95"/>
      <c r="E14" s="172">
        <f>Položky!BA38</f>
        <v>0</v>
      </c>
      <c r="F14" s="173">
        <f>Položky!BB38</f>
        <v>0</v>
      </c>
      <c r="G14" s="173">
        <f>Položky!BC38</f>
        <v>0</v>
      </c>
      <c r="H14" s="173">
        <f>Položky!BD38</f>
        <v>0</v>
      </c>
      <c r="I14" s="174">
        <f>Položky!BE38</f>
        <v>0</v>
      </c>
    </row>
    <row r="15" spans="1:9" s="102" customFormat="1" ht="13.5" thickBot="1">
      <c r="A15" s="96"/>
      <c r="B15" s="97" t="s">
        <v>51</v>
      </c>
      <c r="C15" s="97"/>
      <c r="D15" s="98"/>
      <c r="E15" s="99">
        <f>SUM(E7:E14)</f>
        <v>0</v>
      </c>
      <c r="F15" s="100">
        <f>SUM(F7:F14)</f>
        <v>0</v>
      </c>
      <c r="G15" s="100">
        <f>SUM(G7:G14)</f>
        <v>0</v>
      </c>
      <c r="H15" s="100">
        <f>SUM(H7:H14)</f>
        <v>0</v>
      </c>
      <c r="I15" s="101">
        <f>SUM(I7:I14)</f>
        <v>0</v>
      </c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57" ht="19.5" customHeight="1">
      <c r="A17" s="86" t="s">
        <v>52</v>
      </c>
      <c r="B17" s="86"/>
      <c r="C17" s="86"/>
      <c r="D17" s="86"/>
      <c r="E17" s="86"/>
      <c r="F17" s="86"/>
      <c r="G17" s="103"/>
      <c r="H17" s="86"/>
      <c r="I17" s="86"/>
      <c r="BA17" s="35"/>
      <c r="BB17" s="35"/>
      <c r="BC17" s="35"/>
      <c r="BD17" s="35"/>
      <c r="BE17" s="35"/>
    </row>
    <row r="18" ht="13.5" thickBot="1"/>
    <row r="19" spans="1:9" ht="12.75">
      <c r="A19" s="104" t="s">
        <v>53</v>
      </c>
      <c r="B19" s="105"/>
      <c r="C19" s="105"/>
      <c r="D19" s="106"/>
      <c r="E19" s="107" t="s">
        <v>54</v>
      </c>
      <c r="F19" s="108" t="s">
        <v>55</v>
      </c>
      <c r="G19" s="109" t="s">
        <v>56</v>
      </c>
      <c r="H19" s="110"/>
      <c r="I19" s="111" t="s">
        <v>54</v>
      </c>
    </row>
    <row r="20" spans="1:53" ht="12.75">
      <c r="A20" s="112" t="s">
        <v>112</v>
      </c>
      <c r="B20" s="113"/>
      <c r="C20" s="113"/>
      <c r="D20" s="114"/>
      <c r="E20" s="115"/>
      <c r="F20" s="116"/>
      <c r="G20" s="117">
        <f aca="true" t="shared" si="0" ref="G20:G27">CHOOSE(BA20+1,HSV+PSV,HSV+PSV+Mont,HSV+PSV+Dodavka+Mont,HSV,PSV,Mont,Dodavka,Mont+Dodavka,0)</f>
        <v>0</v>
      </c>
      <c r="H20" s="118"/>
      <c r="I20" s="119">
        <f aca="true" t="shared" si="1" ref="I20:I27">E20+F20*G20/100</f>
        <v>0</v>
      </c>
      <c r="BA20">
        <v>0</v>
      </c>
    </row>
    <row r="21" spans="1:53" ht="12.75">
      <c r="A21" s="112" t="s">
        <v>113</v>
      </c>
      <c r="B21" s="113"/>
      <c r="C21" s="113"/>
      <c r="D21" s="114"/>
      <c r="E21" s="115"/>
      <c r="F21" s="116"/>
      <c r="G21" s="117">
        <f t="shared" si="0"/>
        <v>0</v>
      </c>
      <c r="H21" s="118"/>
      <c r="I21" s="119">
        <f t="shared" si="1"/>
        <v>0</v>
      </c>
      <c r="BA21">
        <v>0</v>
      </c>
    </row>
    <row r="22" spans="1:53" ht="12.75">
      <c r="A22" s="112" t="s">
        <v>114</v>
      </c>
      <c r="B22" s="113"/>
      <c r="C22" s="113"/>
      <c r="D22" s="114"/>
      <c r="E22" s="115"/>
      <c r="F22" s="116"/>
      <c r="G22" s="117">
        <f t="shared" si="0"/>
        <v>0</v>
      </c>
      <c r="H22" s="118"/>
      <c r="I22" s="119">
        <f t="shared" si="1"/>
        <v>0</v>
      </c>
      <c r="BA22">
        <v>0</v>
      </c>
    </row>
    <row r="23" spans="1:53" ht="12.75">
      <c r="A23" s="112" t="s">
        <v>115</v>
      </c>
      <c r="B23" s="113"/>
      <c r="C23" s="113"/>
      <c r="D23" s="114"/>
      <c r="E23" s="115"/>
      <c r="F23" s="116"/>
      <c r="G23" s="117">
        <f t="shared" si="0"/>
        <v>0</v>
      </c>
      <c r="H23" s="118"/>
      <c r="I23" s="119">
        <f t="shared" si="1"/>
        <v>0</v>
      </c>
      <c r="BA23">
        <v>0</v>
      </c>
    </row>
    <row r="24" spans="1:53" ht="12.75">
      <c r="A24" s="112" t="s">
        <v>116</v>
      </c>
      <c r="B24" s="113"/>
      <c r="C24" s="113"/>
      <c r="D24" s="114"/>
      <c r="E24" s="115"/>
      <c r="F24" s="116"/>
      <c r="G24" s="117">
        <f t="shared" si="0"/>
        <v>0</v>
      </c>
      <c r="H24" s="118"/>
      <c r="I24" s="119">
        <f t="shared" si="1"/>
        <v>0</v>
      </c>
      <c r="BA24">
        <v>1</v>
      </c>
    </row>
    <row r="25" spans="1:53" ht="12.75">
      <c r="A25" s="112" t="s">
        <v>117</v>
      </c>
      <c r="B25" s="113"/>
      <c r="C25" s="113"/>
      <c r="D25" s="114"/>
      <c r="E25" s="115"/>
      <c r="F25" s="116"/>
      <c r="G25" s="117">
        <f t="shared" si="0"/>
        <v>0</v>
      </c>
      <c r="H25" s="118"/>
      <c r="I25" s="119">
        <f t="shared" si="1"/>
        <v>0</v>
      </c>
      <c r="BA25">
        <v>1</v>
      </c>
    </row>
    <row r="26" spans="1:53" ht="12.75">
      <c r="A26" s="112" t="s">
        <v>118</v>
      </c>
      <c r="B26" s="113"/>
      <c r="C26" s="113"/>
      <c r="D26" s="114"/>
      <c r="E26" s="115"/>
      <c r="F26" s="116"/>
      <c r="G26" s="117">
        <f t="shared" si="0"/>
        <v>0</v>
      </c>
      <c r="H26" s="118"/>
      <c r="I26" s="119">
        <f t="shared" si="1"/>
        <v>0</v>
      </c>
      <c r="BA26">
        <v>2</v>
      </c>
    </row>
    <row r="27" spans="1:53" ht="12.75">
      <c r="A27" s="112" t="s">
        <v>119</v>
      </c>
      <c r="B27" s="113"/>
      <c r="C27" s="113"/>
      <c r="D27" s="114"/>
      <c r="E27" s="115"/>
      <c r="F27" s="116"/>
      <c r="G27" s="117">
        <f t="shared" si="0"/>
        <v>0</v>
      </c>
      <c r="H27" s="118"/>
      <c r="I27" s="119">
        <f t="shared" si="1"/>
        <v>0</v>
      </c>
      <c r="BA27">
        <v>2</v>
      </c>
    </row>
    <row r="28" spans="1:9" ht="13.5" thickBot="1">
      <c r="A28" s="120"/>
      <c r="B28" s="121" t="s">
        <v>57</v>
      </c>
      <c r="C28" s="122"/>
      <c r="D28" s="123"/>
      <c r="E28" s="124"/>
      <c r="F28" s="125"/>
      <c r="G28" s="125"/>
      <c r="H28" s="189">
        <f>SUM(I20:I27)</f>
        <v>0</v>
      </c>
      <c r="I28" s="190"/>
    </row>
    <row r="30" spans="2:9" ht="12.75">
      <c r="B30" s="102"/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tabSelected="1" zoomScalePageLayoutView="0" workbookViewId="0" topLeftCell="A1">
      <selection activeCell="G30" sqref="G30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8" t="s">
        <v>121</v>
      </c>
      <c r="B1" s="198"/>
      <c r="C1" s="198"/>
      <c r="D1" s="198"/>
      <c r="E1" s="198"/>
      <c r="F1" s="198"/>
      <c r="G1" s="198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1" t="s">
        <v>5</v>
      </c>
      <c r="B3" s="192"/>
      <c r="C3" s="76" t="str">
        <f>CONCATENATE(cislostavby," ",nazevstavby)</f>
        <v>10001082 OPRAVA SOCIÁL. ZAŘÍZENÍ V OBJEKTU DIFA</v>
      </c>
      <c r="D3" s="77"/>
      <c r="E3" s="133" t="s">
        <v>0</v>
      </c>
      <c r="F3" s="134">
        <f>Rekapitulace!H1</f>
        <v>10001082</v>
      </c>
      <c r="G3" s="135"/>
    </row>
    <row r="4" spans="1:7" ht="13.5" thickBot="1">
      <c r="A4" s="199" t="s">
        <v>1</v>
      </c>
      <c r="B4" s="194"/>
      <c r="C4" s="82" t="str">
        <f>CONCATENATE(cisloobjektu," ",nazevobjektu)</f>
        <v>S02 OPRAVA SOC. ZAŘÍZENÍ KLUBU DIFA, 1.PP</v>
      </c>
      <c r="D4" s="83"/>
      <c r="E4" s="200" t="str">
        <f>Rekapitulace!G2</f>
        <v>Oprava soc. zařízení klubu DIFA 1.PP  - dodatečné stavební práce</v>
      </c>
      <c r="F4" s="201"/>
      <c r="G4" s="202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70</v>
      </c>
      <c r="C7" s="146" t="s">
        <v>71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73</v>
      </c>
      <c r="C8" s="154" t="s">
        <v>74</v>
      </c>
      <c r="D8" s="155" t="s">
        <v>72</v>
      </c>
      <c r="E8" s="156">
        <v>2.64</v>
      </c>
      <c r="F8" s="156"/>
      <c r="G8" s="157">
        <f>E8*F8</f>
        <v>0</v>
      </c>
      <c r="O8" s="151">
        <v>2</v>
      </c>
      <c r="AA8" s="129">
        <v>12</v>
      </c>
      <c r="AB8" s="129">
        <v>0</v>
      </c>
      <c r="AC8" s="129">
        <v>24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0.05208</v>
      </c>
    </row>
    <row r="9" spans="1:57" ht="12.75">
      <c r="A9" s="158"/>
      <c r="B9" s="159" t="s">
        <v>67</v>
      </c>
      <c r="C9" s="160" t="str">
        <f>CONCATENATE(B7," ",C7)</f>
        <v>3 Svislé a kompletní konstrukce</v>
      </c>
      <c r="D9" s="158"/>
      <c r="E9" s="161"/>
      <c r="F9" s="161"/>
      <c r="G9" s="162">
        <f>SUM(G7:G8)</f>
        <v>0</v>
      </c>
      <c r="O9" s="151">
        <v>4</v>
      </c>
      <c r="BA9" s="163">
        <f>SUM(BA7:BA8)</f>
        <v>0</v>
      </c>
      <c r="BB9" s="163">
        <f>SUM(BB7:BB8)</f>
        <v>0</v>
      </c>
      <c r="BC9" s="163">
        <f>SUM(BC7:BC8)</f>
        <v>0</v>
      </c>
      <c r="BD9" s="163">
        <f>SUM(BD7:BD8)</f>
        <v>0</v>
      </c>
      <c r="BE9" s="163">
        <f>SUM(BE7:BE8)</f>
        <v>0</v>
      </c>
    </row>
    <row r="10" spans="1:15" ht="12.75">
      <c r="A10" s="144" t="s">
        <v>65</v>
      </c>
      <c r="B10" s="145" t="s">
        <v>75</v>
      </c>
      <c r="C10" s="146" t="s">
        <v>76</v>
      </c>
      <c r="D10" s="147"/>
      <c r="E10" s="148"/>
      <c r="F10" s="148"/>
      <c r="G10" s="149"/>
      <c r="H10" s="150"/>
      <c r="I10" s="150"/>
      <c r="O10" s="151">
        <v>1</v>
      </c>
    </row>
    <row r="11" spans="1:104" ht="12.75">
      <c r="A11" s="152">
        <v>2</v>
      </c>
      <c r="B11" s="153" t="s">
        <v>77</v>
      </c>
      <c r="C11" s="154" t="s">
        <v>78</v>
      </c>
      <c r="D11" s="155" t="s">
        <v>79</v>
      </c>
      <c r="E11" s="156">
        <v>2</v>
      </c>
      <c r="F11" s="156"/>
      <c r="G11" s="157">
        <f>E11*F11</f>
        <v>0</v>
      </c>
      <c r="O11" s="151">
        <v>2</v>
      </c>
      <c r="AA11" s="129">
        <v>12</v>
      </c>
      <c r="AB11" s="129">
        <v>0</v>
      </c>
      <c r="AC11" s="129">
        <v>39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15" ht="12.75">
      <c r="A12" s="152">
        <v>3</v>
      </c>
      <c r="B12" s="153" t="s">
        <v>77</v>
      </c>
      <c r="C12" s="154" t="s">
        <v>128</v>
      </c>
      <c r="D12" s="155" t="s">
        <v>66</v>
      </c>
      <c r="E12" s="156">
        <v>1</v>
      </c>
      <c r="F12" s="156"/>
      <c r="G12" s="157">
        <f>E12*F12</f>
        <v>0</v>
      </c>
      <c r="O12" s="151"/>
    </row>
    <row r="13" spans="1:57" ht="12.75">
      <c r="A13" s="158"/>
      <c r="B13" s="159" t="s">
        <v>67</v>
      </c>
      <c r="C13" s="160" t="str">
        <f>CONCATENATE(B10," ",C10)</f>
        <v>95 Dokončovací konstrukce na pozemních stavbách</v>
      </c>
      <c r="D13" s="158"/>
      <c r="E13" s="161"/>
      <c r="F13" s="161"/>
      <c r="G13" s="162">
        <f>SUM(G10:G12)</f>
        <v>0</v>
      </c>
      <c r="O13" s="151">
        <v>4</v>
      </c>
      <c r="BA13" s="163">
        <f>SUM(BA10:BA11)</f>
        <v>0</v>
      </c>
      <c r="BB13" s="163">
        <f>SUM(BB10:BB11)</f>
        <v>0</v>
      </c>
      <c r="BC13" s="163">
        <f>SUM(BC10:BC11)</f>
        <v>0</v>
      </c>
      <c r="BD13" s="163">
        <f>SUM(BD10:BD11)</f>
        <v>0</v>
      </c>
      <c r="BE13" s="163">
        <f>SUM(BE10:BE11)</f>
        <v>0</v>
      </c>
    </row>
    <row r="14" spans="1:15" ht="12.75">
      <c r="A14" s="144" t="s">
        <v>65</v>
      </c>
      <c r="B14" s="145" t="s">
        <v>80</v>
      </c>
      <c r="C14" s="146" t="s">
        <v>81</v>
      </c>
      <c r="D14" s="147"/>
      <c r="E14" s="148"/>
      <c r="F14" s="148"/>
      <c r="G14" s="149"/>
      <c r="H14" s="150"/>
      <c r="I14" s="150"/>
      <c r="O14" s="151">
        <v>1</v>
      </c>
    </row>
    <row r="15" spans="1:104" ht="12.75">
      <c r="A15" s="152">
        <v>28</v>
      </c>
      <c r="B15" s="153" t="s">
        <v>82</v>
      </c>
      <c r="C15" s="154" t="s">
        <v>83</v>
      </c>
      <c r="D15" s="155" t="s">
        <v>72</v>
      </c>
      <c r="E15" s="156">
        <v>3</v>
      </c>
      <c r="F15" s="156"/>
      <c r="G15" s="157">
        <f>E15*F15</f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57" ht="12.75">
      <c r="A16" s="158"/>
      <c r="B16" s="159" t="s">
        <v>67</v>
      </c>
      <c r="C16" s="160" t="str">
        <f>CONCATENATE(B14," ",C14)</f>
        <v>96 Bourání konstrukcí</v>
      </c>
      <c r="D16" s="158"/>
      <c r="E16" s="161"/>
      <c r="F16" s="161"/>
      <c r="G16" s="162">
        <f>SUM(G14:G15)</f>
        <v>0</v>
      </c>
      <c r="O16" s="151">
        <v>4</v>
      </c>
      <c r="BA16" s="163">
        <f>SUM(BA14:BA15)</f>
        <v>0</v>
      </c>
      <c r="BB16" s="163">
        <f>SUM(BB14:BB15)</f>
        <v>0</v>
      </c>
      <c r="BC16" s="163">
        <f>SUM(BC14:BC15)</f>
        <v>0</v>
      </c>
      <c r="BD16" s="163">
        <f>SUM(BD14:BD15)</f>
        <v>0</v>
      </c>
      <c r="BE16" s="163">
        <f>SUM(BE14:BE15)</f>
        <v>0</v>
      </c>
    </row>
    <row r="17" spans="1:15" ht="12.75">
      <c r="A17" s="144" t="s">
        <v>65</v>
      </c>
      <c r="B17" s="145" t="s">
        <v>85</v>
      </c>
      <c r="C17" s="146" t="s">
        <v>86</v>
      </c>
      <c r="D17" s="147"/>
      <c r="E17" s="148"/>
      <c r="F17" s="148"/>
      <c r="G17" s="149"/>
      <c r="H17" s="150"/>
      <c r="I17" s="150"/>
      <c r="O17" s="151">
        <v>1</v>
      </c>
    </row>
    <row r="18" spans="1:104" ht="12.75">
      <c r="A18" s="152">
        <v>34</v>
      </c>
      <c r="B18" s="153" t="s">
        <v>87</v>
      </c>
      <c r="C18" s="154" t="s">
        <v>88</v>
      </c>
      <c r="D18" s="155" t="s">
        <v>89</v>
      </c>
      <c r="E18" s="156">
        <v>0.5</v>
      </c>
      <c r="F18" s="156"/>
      <c r="G18" s="157">
        <f>E18*F18</f>
        <v>0</v>
      </c>
      <c r="O18" s="151">
        <v>2</v>
      </c>
      <c r="AA18" s="129">
        <v>2</v>
      </c>
      <c r="AB18" s="129">
        <v>7</v>
      </c>
      <c r="AC18" s="129">
        <v>7</v>
      </c>
      <c r="AZ18" s="129">
        <v>2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0.00047</v>
      </c>
    </row>
    <row r="19" spans="1:57" ht="12.75">
      <c r="A19" s="158"/>
      <c r="B19" s="159" t="s">
        <v>67</v>
      </c>
      <c r="C19" s="160" t="str">
        <f>CONCATENATE(B17," ",C17)</f>
        <v>721 Vnitřní kanalizace</v>
      </c>
      <c r="D19" s="158"/>
      <c r="E19" s="161"/>
      <c r="F19" s="161"/>
      <c r="G19" s="162">
        <f>SUM(G17:G18)</f>
        <v>0</v>
      </c>
      <c r="O19" s="151">
        <v>4</v>
      </c>
      <c r="BA19" s="163">
        <f>SUM(BA17:BA18)</f>
        <v>0</v>
      </c>
      <c r="BB19" s="163">
        <f>SUM(BB17:BB18)</f>
        <v>0</v>
      </c>
      <c r="BC19" s="163">
        <f>SUM(BC17:BC18)</f>
        <v>0</v>
      </c>
      <c r="BD19" s="163">
        <f>SUM(BD17:BD18)</f>
        <v>0</v>
      </c>
      <c r="BE19" s="163">
        <f>SUM(BE17:BE18)</f>
        <v>0</v>
      </c>
    </row>
    <row r="20" spans="1:15" ht="12.75">
      <c r="A20" s="144" t="s">
        <v>65</v>
      </c>
      <c r="B20" s="145" t="s">
        <v>90</v>
      </c>
      <c r="C20" s="146" t="s">
        <v>91</v>
      </c>
      <c r="D20" s="147"/>
      <c r="E20" s="148"/>
      <c r="F20" s="148"/>
      <c r="G20" s="149"/>
      <c r="H20" s="150"/>
      <c r="I20" s="150"/>
      <c r="O20" s="151">
        <v>1</v>
      </c>
    </row>
    <row r="21" spans="1:104" ht="22.5">
      <c r="A21" s="152">
        <v>38</v>
      </c>
      <c r="B21" s="153" t="s">
        <v>92</v>
      </c>
      <c r="C21" s="154" t="s">
        <v>93</v>
      </c>
      <c r="D21" s="155" t="s">
        <v>89</v>
      </c>
      <c r="E21" s="156">
        <v>1.5</v>
      </c>
      <c r="F21" s="156"/>
      <c r="G21" s="157">
        <f>E21*F21</f>
        <v>0</v>
      </c>
      <c r="O21" s="151">
        <v>2</v>
      </c>
      <c r="AA21" s="129">
        <v>2</v>
      </c>
      <c r="AB21" s="129">
        <v>7</v>
      </c>
      <c r="AC21" s="129">
        <v>7</v>
      </c>
      <c r="AZ21" s="129">
        <v>2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0.00177</v>
      </c>
    </row>
    <row r="22" spans="1:57" ht="12.75">
      <c r="A22" s="158"/>
      <c r="B22" s="159" t="s">
        <v>67</v>
      </c>
      <c r="C22" s="160" t="str">
        <f>CONCATENATE(B20," ",C20)</f>
        <v>722 Vnitřní vodovod</v>
      </c>
      <c r="D22" s="158"/>
      <c r="E22" s="161"/>
      <c r="F22" s="161"/>
      <c r="G22" s="162">
        <f>SUM(G20:G21)</f>
        <v>0</v>
      </c>
      <c r="O22" s="151">
        <v>4</v>
      </c>
      <c r="BA22" s="163">
        <f>SUM(BA20:BA21)</f>
        <v>0</v>
      </c>
      <c r="BB22" s="163">
        <f>SUM(BB20:BB21)</f>
        <v>0</v>
      </c>
      <c r="BC22" s="163">
        <f>SUM(BC20:BC21)</f>
        <v>0</v>
      </c>
      <c r="BD22" s="163">
        <f>SUM(BD20:BD21)</f>
        <v>0</v>
      </c>
      <c r="BE22" s="163">
        <f>SUM(BE20:BE21)</f>
        <v>0</v>
      </c>
    </row>
    <row r="23" spans="1:15" ht="12.75">
      <c r="A23" s="144" t="s">
        <v>65</v>
      </c>
      <c r="B23" s="145" t="s">
        <v>94</v>
      </c>
      <c r="C23" s="146" t="s">
        <v>95</v>
      </c>
      <c r="D23" s="147"/>
      <c r="E23" s="148"/>
      <c r="F23" s="148"/>
      <c r="G23" s="149"/>
      <c r="H23" s="150"/>
      <c r="I23" s="150"/>
      <c r="O23" s="151">
        <v>1</v>
      </c>
    </row>
    <row r="24" spans="1:104" ht="12.75">
      <c r="A24" s="152">
        <v>43</v>
      </c>
      <c r="B24" s="153" t="s">
        <v>96</v>
      </c>
      <c r="C24" s="154" t="s">
        <v>97</v>
      </c>
      <c r="D24" s="155" t="s">
        <v>66</v>
      </c>
      <c r="E24" s="156">
        <v>1</v>
      </c>
      <c r="F24" s="156"/>
      <c r="G24" s="157">
        <f>E24*F24</f>
        <v>0</v>
      </c>
      <c r="O24" s="151">
        <v>2</v>
      </c>
      <c r="AA24" s="129">
        <v>12</v>
      </c>
      <c r="AB24" s="129">
        <v>0</v>
      </c>
      <c r="AC24" s="129">
        <v>48</v>
      </c>
      <c r="AZ24" s="129">
        <v>2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</v>
      </c>
    </row>
    <row r="25" spans="1:15" ht="12.75">
      <c r="A25" s="152"/>
      <c r="B25" s="153" t="s">
        <v>123</v>
      </c>
      <c r="C25" s="154" t="s">
        <v>124</v>
      </c>
      <c r="D25" s="155" t="s">
        <v>66</v>
      </c>
      <c r="E25" s="156">
        <v>1</v>
      </c>
      <c r="F25" s="156"/>
      <c r="G25" s="157">
        <f>E25*F25</f>
        <v>0</v>
      </c>
      <c r="O25" s="151"/>
    </row>
    <row r="26" spans="1:57" ht="12.75">
      <c r="A26" s="158"/>
      <c r="B26" s="159" t="s">
        <v>67</v>
      </c>
      <c r="C26" s="160" t="str">
        <f>CONCATENATE(B23," ",C23)</f>
        <v>725 Zařizovací předměty</v>
      </c>
      <c r="D26" s="158"/>
      <c r="E26" s="161"/>
      <c r="F26" s="161"/>
      <c r="G26" s="162">
        <f>SUM(G23:G25)</f>
        <v>0</v>
      </c>
      <c r="O26" s="151">
        <v>4</v>
      </c>
      <c r="BA26" s="163">
        <f>SUM(BA23:BA24)</f>
        <v>0</v>
      </c>
      <c r="BB26" s="163">
        <f>SUM(BB23:BB24)</f>
        <v>0</v>
      </c>
      <c r="BC26" s="163">
        <f>SUM(BC23:BC24)</f>
        <v>0</v>
      </c>
      <c r="BD26" s="163">
        <f>SUM(BD23:BD24)</f>
        <v>0</v>
      </c>
      <c r="BE26" s="163">
        <f>SUM(BE23:BE24)</f>
        <v>0</v>
      </c>
    </row>
    <row r="27" spans="1:57" ht="12.75">
      <c r="A27" s="144" t="s">
        <v>65</v>
      </c>
      <c r="B27" s="145" t="s">
        <v>130</v>
      </c>
      <c r="C27" s="146" t="s">
        <v>131</v>
      </c>
      <c r="D27" s="147"/>
      <c r="E27" s="148"/>
      <c r="F27" s="148"/>
      <c r="G27" s="149"/>
      <c r="O27" s="151"/>
      <c r="BA27" s="163"/>
      <c r="BB27" s="163"/>
      <c r="BC27" s="163"/>
      <c r="BD27" s="163"/>
      <c r="BE27" s="163"/>
    </row>
    <row r="28" spans="1:57" ht="12.75">
      <c r="A28" s="176">
        <v>8</v>
      </c>
      <c r="B28" s="153" t="s">
        <v>132</v>
      </c>
      <c r="C28" s="177" t="s">
        <v>133</v>
      </c>
      <c r="D28" s="178" t="s">
        <v>66</v>
      </c>
      <c r="E28" s="179">
        <v>11</v>
      </c>
      <c r="F28" s="180"/>
      <c r="G28" s="181">
        <f>F28*E28</f>
        <v>0</v>
      </c>
      <c r="O28" s="151"/>
      <c r="BA28" s="163"/>
      <c r="BB28" s="163"/>
      <c r="BC28" s="163"/>
      <c r="BD28" s="163"/>
      <c r="BE28" s="163"/>
    </row>
    <row r="29" spans="1:57" ht="22.5">
      <c r="A29" s="152">
        <v>9</v>
      </c>
      <c r="B29" s="153" t="s">
        <v>132</v>
      </c>
      <c r="C29" s="154" t="s">
        <v>134</v>
      </c>
      <c r="D29" s="155" t="s">
        <v>72</v>
      </c>
      <c r="E29" s="156">
        <v>15.5</v>
      </c>
      <c r="F29" s="156"/>
      <c r="G29" s="157">
        <f>E29*F29</f>
        <v>0</v>
      </c>
      <c r="O29" s="151"/>
      <c r="BA29" s="163"/>
      <c r="BB29" s="163"/>
      <c r="BC29" s="163"/>
      <c r="BD29" s="163"/>
      <c r="BE29" s="163"/>
    </row>
    <row r="30" spans="1:57" ht="12.75">
      <c r="A30" s="158"/>
      <c r="B30" s="159" t="s">
        <v>67</v>
      </c>
      <c r="C30" s="160" t="str">
        <f>CONCATENATE(B27," ",C27)</f>
        <v>783 Nátěry</v>
      </c>
      <c r="D30" s="158"/>
      <c r="E30" s="161"/>
      <c r="F30" s="161"/>
      <c r="G30" s="162">
        <f>SUM(G27:G29)</f>
        <v>0</v>
      </c>
      <c r="O30" s="151"/>
      <c r="BA30" s="163"/>
      <c r="BB30" s="163"/>
      <c r="BC30" s="163"/>
      <c r="BD30" s="163"/>
      <c r="BE30" s="163"/>
    </row>
    <row r="31" spans="1:15" ht="12.75">
      <c r="A31" s="144" t="s">
        <v>65</v>
      </c>
      <c r="B31" s="145" t="s">
        <v>98</v>
      </c>
      <c r="C31" s="146" t="s">
        <v>99</v>
      </c>
      <c r="D31" s="147"/>
      <c r="E31" s="148"/>
      <c r="F31" s="148"/>
      <c r="G31" s="149"/>
      <c r="H31" s="150"/>
      <c r="I31" s="150"/>
      <c r="O31" s="151">
        <v>1</v>
      </c>
    </row>
    <row r="32" spans="1:104" ht="12.75">
      <c r="A32" s="152">
        <v>63</v>
      </c>
      <c r="B32" s="153" t="s">
        <v>100</v>
      </c>
      <c r="C32" s="154" t="s">
        <v>101</v>
      </c>
      <c r="D32" s="155" t="s">
        <v>84</v>
      </c>
      <c r="E32" s="156">
        <v>0.3</v>
      </c>
      <c r="F32" s="156"/>
      <c r="G32" s="157">
        <f aca="true" t="shared" si="0" ref="G32:G37">E32*F32</f>
        <v>0</v>
      </c>
      <c r="O32" s="151">
        <v>2</v>
      </c>
      <c r="AA32" s="129">
        <v>8</v>
      </c>
      <c r="AB32" s="129">
        <v>0</v>
      </c>
      <c r="AC32" s="129">
        <v>3</v>
      </c>
      <c r="AZ32" s="129">
        <v>1</v>
      </c>
      <c r="BA32" s="129">
        <f aca="true" t="shared" si="1" ref="BA32:BA37">IF(AZ32=1,G32,0)</f>
        <v>0</v>
      </c>
      <c r="BB32" s="129">
        <f aca="true" t="shared" si="2" ref="BB32:BB37">IF(AZ32=2,G32,0)</f>
        <v>0</v>
      </c>
      <c r="BC32" s="129">
        <f aca="true" t="shared" si="3" ref="BC32:BC37">IF(AZ32=3,G32,0)</f>
        <v>0</v>
      </c>
      <c r="BD32" s="129">
        <f aca="true" t="shared" si="4" ref="BD32:BD37">IF(AZ32=4,G32,0)</f>
        <v>0</v>
      </c>
      <c r="BE32" s="129">
        <f aca="true" t="shared" si="5" ref="BE32:BE37">IF(AZ32=5,G32,0)</f>
        <v>0</v>
      </c>
      <c r="CZ32" s="129">
        <v>0</v>
      </c>
    </row>
    <row r="33" spans="1:104" ht="12.75">
      <c r="A33" s="152">
        <v>64</v>
      </c>
      <c r="B33" s="153" t="s">
        <v>102</v>
      </c>
      <c r="C33" s="154" t="s">
        <v>103</v>
      </c>
      <c r="D33" s="155" t="s">
        <v>84</v>
      </c>
      <c r="E33" s="156">
        <v>0.3</v>
      </c>
      <c r="F33" s="156"/>
      <c r="G33" s="157">
        <f t="shared" si="0"/>
        <v>0</v>
      </c>
      <c r="O33" s="151">
        <v>2</v>
      </c>
      <c r="AA33" s="129">
        <v>8</v>
      </c>
      <c r="AB33" s="129">
        <v>0</v>
      </c>
      <c r="AC33" s="129">
        <v>3</v>
      </c>
      <c r="AZ33" s="129">
        <v>1</v>
      </c>
      <c r="BA33" s="129">
        <f t="shared" si="1"/>
        <v>0</v>
      </c>
      <c r="BB33" s="129">
        <f t="shared" si="2"/>
        <v>0</v>
      </c>
      <c r="BC33" s="129">
        <f t="shared" si="3"/>
        <v>0</v>
      </c>
      <c r="BD33" s="129">
        <f t="shared" si="4"/>
        <v>0</v>
      </c>
      <c r="BE33" s="129">
        <f t="shared" si="5"/>
        <v>0</v>
      </c>
      <c r="CZ33" s="129">
        <v>0</v>
      </c>
    </row>
    <row r="34" spans="1:104" ht="12.75">
      <c r="A34" s="152">
        <v>66</v>
      </c>
      <c r="B34" s="153" t="s">
        <v>104</v>
      </c>
      <c r="C34" s="154" t="s">
        <v>105</v>
      </c>
      <c r="D34" s="155" t="s">
        <v>84</v>
      </c>
      <c r="E34" s="156">
        <v>0.3</v>
      </c>
      <c r="F34" s="156"/>
      <c r="G34" s="157">
        <f t="shared" si="0"/>
        <v>0</v>
      </c>
      <c r="O34" s="151">
        <v>2</v>
      </c>
      <c r="AA34" s="129">
        <v>8</v>
      </c>
      <c r="AB34" s="129">
        <v>0</v>
      </c>
      <c r="AC34" s="129">
        <v>3</v>
      </c>
      <c r="AZ34" s="129">
        <v>1</v>
      </c>
      <c r="BA34" s="129">
        <f t="shared" si="1"/>
        <v>0</v>
      </c>
      <c r="BB34" s="129">
        <f t="shared" si="2"/>
        <v>0</v>
      </c>
      <c r="BC34" s="129">
        <f t="shared" si="3"/>
        <v>0</v>
      </c>
      <c r="BD34" s="129">
        <f t="shared" si="4"/>
        <v>0</v>
      </c>
      <c r="BE34" s="129">
        <f t="shared" si="5"/>
        <v>0</v>
      </c>
      <c r="CZ34" s="129">
        <v>0</v>
      </c>
    </row>
    <row r="35" spans="1:104" ht="12.75">
      <c r="A35" s="152">
        <v>67</v>
      </c>
      <c r="B35" s="153" t="s">
        <v>106</v>
      </c>
      <c r="C35" s="154" t="s">
        <v>107</v>
      </c>
      <c r="D35" s="155" t="s">
        <v>84</v>
      </c>
      <c r="E35" s="156">
        <v>0.6</v>
      </c>
      <c r="F35" s="156"/>
      <c r="G35" s="157">
        <f t="shared" si="0"/>
        <v>0</v>
      </c>
      <c r="O35" s="151">
        <v>2</v>
      </c>
      <c r="AA35" s="129">
        <v>8</v>
      </c>
      <c r="AB35" s="129">
        <v>0</v>
      </c>
      <c r="AC35" s="129">
        <v>3</v>
      </c>
      <c r="AZ35" s="129">
        <v>1</v>
      </c>
      <c r="BA35" s="129">
        <f t="shared" si="1"/>
        <v>0</v>
      </c>
      <c r="BB35" s="129">
        <f t="shared" si="2"/>
        <v>0</v>
      </c>
      <c r="BC35" s="129">
        <f t="shared" si="3"/>
        <v>0</v>
      </c>
      <c r="BD35" s="129">
        <f t="shared" si="4"/>
        <v>0</v>
      </c>
      <c r="BE35" s="129">
        <f t="shared" si="5"/>
        <v>0</v>
      </c>
      <c r="CZ35" s="129">
        <v>0</v>
      </c>
    </row>
    <row r="36" spans="1:104" ht="12.75">
      <c r="A36" s="152">
        <v>68</v>
      </c>
      <c r="B36" s="153" t="s">
        <v>108</v>
      </c>
      <c r="C36" s="154" t="s">
        <v>109</v>
      </c>
      <c r="D36" s="155" t="s">
        <v>84</v>
      </c>
      <c r="E36" s="156">
        <v>0.3</v>
      </c>
      <c r="F36" s="156"/>
      <c r="G36" s="157">
        <f t="shared" si="0"/>
        <v>0</v>
      </c>
      <c r="O36" s="151">
        <v>2</v>
      </c>
      <c r="AA36" s="129">
        <v>8</v>
      </c>
      <c r="AB36" s="129">
        <v>0</v>
      </c>
      <c r="AC36" s="129">
        <v>3</v>
      </c>
      <c r="AZ36" s="129">
        <v>1</v>
      </c>
      <c r="BA36" s="129">
        <f t="shared" si="1"/>
        <v>0</v>
      </c>
      <c r="BB36" s="129">
        <f t="shared" si="2"/>
        <v>0</v>
      </c>
      <c r="BC36" s="129">
        <f t="shared" si="3"/>
        <v>0</v>
      </c>
      <c r="BD36" s="129">
        <f t="shared" si="4"/>
        <v>0</v>
      </c>
      <c r="BE36" s="129">
        <f t="shared" si="5"/>
        <v>0</v>
      </c>
      <c r="CZ36" s="129">
        <v>0</v>
      </c>
    </row>
    <row r="37" spans="1:104" ht="12.75">
      <c r="A37" s="152">
        <v>69</v>
      </c>
      <c r="B37" s="153" t="s">
        <v>110</v>
      </c>
      <c r="C37" s="154" t="s">
        <v>111</v>
      </c>
      <c r="D37" s="155" t="s">
        <v>84</v>
      </c>
      <c r="E37" s="156">
        <v>0.3</v>
      </c>
      <c r="F37" s="156"/>
      <c r="G37" s="157">
        <f t="shared" si="0"/>
        <v>0</v>
      </c>
      <c r="O37" s="151">
        <v>2</v>
      </c>
      <c r="AA37" s="129">
        <v>8</v>
      </c>
      <c r="AB37" s="129">
        <v>0</v>
      </c>
      <c r="AC37" s="129">
        <v>3</v>
      </c>
      <c r="AZ37" s="129">
        <v>1</v>
      </c>
      <c r="BA37" s="129">
        <f t="shared" si="1"/>
        <v>0</v>
      </c>
      <c r="BB37" s="129">
        <f t="shared" si="2"/>
        <v>0</v>
      </c>
      <c r="BC37" s="129">
        <f t="shared" si="3"/>
        <v>0</v>
      </c>
      <c r="BD37" s="129">
        <f t="shared" si="4"/>
        <v>0</v>
      </c>
      <c r="BE37" s="129">
        <f t="shared" si="5"/>
        <v>0</v>
      </c>
      <c r="CZ37" s="129">
        <v>0</v>
      </c>
    </row>
    <row r="38" spans="1:57" ht="12.75">
      <c r="A38" s="158"/>
      <c r="B38" s="159" t="s">
        <v>67</v>
      </c>
      <c r="C38" s="160" t="str">
        <f>CONCATENATE(B31," ",C31)</f>
        <v>D96 Přesuny suti a vybouraných hmot</v>
      </c>
      <c r="D38" s="158"/>
      <c r="E38" s="161"/>
      <c r="F38" s="161"/>
      <c r="G38" s="162">
        <f>SUM(G31:G37)</f>
        <v>0</v>
      </c>
      <c r="O38" s="151">
        <v>4</v>
      </c>
      <c r="BA38" s="163">
        <f>SUM(BA31:BA37)</f>
        <v>0</v>
      </c>
      <c r="BB38" s="163">
        <f>SUM(BB31:BB37)</f>
        <v>0</v>
      </c>
      <c r="BC38" s="163">
        <f>SUM(BC31:BC37)</f>
        <v>0</v>
      </c>
      <c r="BD38" s="163">
        <f>SUM(BD31:BD37)</f>
        <v>0</v>
      </c>
      <c r="BE38" s="163">
        <f>SUM(BE31:BE37)</f>
        <v>0</v>
      </c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spans="1:7" ht="12.75">
      <c r="A62" s="164"/>
      <c r="B62" s="164"/>
      <c r="C62" s="164"/>
      <c r="D62" s="164"/>
      <c r="E62" s="164"/>
      <c r="F62" s="164"/>
      <c r="G62" s="164"/>
    </row>
    <row r="63" spans="1:7" ht="12.75">
      <c r="A63" s="164"/>
      <c r="B63" s="164"/>
      <c r="C63" s="164"/>
      <c r="D63" s="164"/>
      <c r="E63" s="164"/>
      <c r="F63" s="164"/>
      <c r="G63" s="164"/>
    </row>
    <row r="64" spans="1:7" ht="12.75">
      <c r="A64" s="164"/>
      <c r="B64" s="164"/>
      <c r="C64" s="164"/>
      <c r="D64" s="164"/>
      <c r="E64" s="164"/>
      <c r="F64" s="164"/>
      <c r="G64" s="164"/>
    </row>
    <row r="65" spans="1:7" ht="12.75">
      <c r="A65" s="164"/>
      <c r="B65" s="164"/>
      <c r="C65" s="164"/>
      <c r="D65" s="164"/>
      <c r="E65" s="164"/>
      <c r="F65" s="164"/>
      <c r="G65" s="164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spans="1:2" ht="12.75">
      <c r="A97" s="165"/>
      <c r="B97" s="165"/>
    </row>
    <row r="98" spans="1:7" ht="12.75">
      <c r="A98" s="164"/>
      <c r="B98" s="164"/>
      <c r="C98" s="166"/>
      <c r="D98" s="166"/>
      <c r="E98" s="167"/>
      <c r="F98" s="166"/>
      <c r="G98" s="168"/>
    </row>
    <row r="99" spans="1:7" ht="12.75">
      <c r="A99" s="169"/>
      <c r="B99" s="169"/>
      <c r="C99" s="164"/>
      <c r="D99" s="164"/>
      <c r="E99" s="170"/>
      <c r="F99" s="164"/>
      <c r="G99" s="164"/>
    </row>
    <row r="100" spans="1:7" ht="12.75">
      <c r="A100" s="164"/>
      <c r="B100" s="164"/>
      <c r="C100" s="164"/>
      <c r="D100" s="164"/>
      <c r="E100" s="170"/>
      <c r="F100" s="164"/>
      <c r="G100" s="164"/>
    </row>
    <row r="101" spans="1:7" ht="12.75">
      <c r="A101" s="164"/>
      <c r="B101" s="164"/>
      <c r="C101" s="164"/>
      <c r="D101" s="164"/>
      <c r="E101" s="170"/>
      <c r="F101" s="164"/>
      <c r="G101" s="164"/>
    </row>
    <row r="102" spans="1:7" ht="12.75">
      <c r="A102" s="164"/>
      <c r="B102" s="164"/>
      <c r="C102" s="164"/>
      <c r="D102" s="164"/>
      <c r="E102" s="170"/>
      <c r="F102" s="164"/>
      <c r="G102" s="164"/>
    </row>
    <row r="103" spans="1:7" ht="12.75">
      <c r="A103" s="164"/>
      <c r="B103" s="164"/>
      <c r="C103" s="164"/>
      <c r="D103" s="164"/>
      <c r="E103" s="170"/>
      <c r="F103" s="164"/>
      <c r="G103" s="164"/>
    </row>
    <row r="104" spans="1:7" ht="12.75">
      <c r="A104" s="164"/>
      <c r="B104" s="164"/>
      <c r="C104" s="164"/>
      <c r="D104" s="164"/>
      <c r="E104" s="170"/>
      <c r="F104" s="164"/>
      <c r="G104" s="164"/>
    </row>
    <row r="105" spans="1:7" ht="12.75">
      <c r="A105" s="164"/>
      <c r="B105" s="164"/>
      <c r="C105" s="164"/>
      <c r="D105" s="164"/>
      <c r="E105" s="170"/>
      <c r="F105" s="164"/>
      <c r="G105" s="164"/>
    </row>
    <row r="106" spans="1:7" ht="12.75">
      <c r="A106" s="164"/>
      <c r="B106" s="164"/>
      <c r="C106" s="164"/>
      <c r="D106" s="164"/>
      <c r="E106" s="170"/>
      <c r="F106" s="164"/>
      <c r="G106" s="164"/>
    </row>
    <row r="107" spans="1:7" ht="12.75">
      <c r="A107" s="164"/>
      <c r="B107" s="164"/>
      <c r="C107" s="164"/>
      <c r="D107" s="164"/>
      <c r="E107" s="170"/>
      <c r="F107" s="164"/>
      <c r="G107" s="164"/>
    </row>
    <row r="108" spans="1:7" ht="12.75">
      <c r="A108" s="164"/>
      <c r="B108" s="164"/>
      <c r="C108" s="164"/>
      <c r="D108" s="164"/>
      <c r="E108" s="170"/>
      <c r="F108" s="164"/>
      <c r="G108" s="164"/>
    </row>
    <row r="109" spans="1:7" ht="12.75">
      <c r="A109" s="164"/>
      <c r="B109" s="164"/>
      <c r="C109" s="164"/>
      <c r="D109" s="164"/>
      <c r="E109" s="170"/>
      <c r="F109" s="164"/>
      <c r="G109" s="164"/>
    </row>
    <row r="110" spans="1:7" ht="12.75">
      <c r="A110" s="164"/>
      <c r="B110" s="164"/>
      <c r="C110" s="164"/>
      <c r="D110" s="164"/>
      <c r="E110" s="170"/>
      <c r="F110" s="164"/>
      <c r="G110" s="164"/>
    </row>
    <row r="111" spans="1:7" ht="12.75">
      <c r="A111" s="164"/>
      <c r="B111" s="164"/>
      <c r="C111" s="164"/>
      <c r="D111" s="164"/>
      <c r="E111" s="170"/>
      <c r="F111" s="164"/>
      <c r="G111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korabova</cp:lastModifiedBy>
  <cp:lastPrinted>2013-08-27T10:23:01Z</cp:lastPrinted>
  <dcterms:created xsi:type="dcterms:W3CDTF">2013-06-06T16:16:44Z</dcterms:created>
  <dcterms:modified xsi:type="dcterms:W3CDTF">2013-08-29T07:30:05Z</dcterms:modified>
  <cp:category/>
  <cp:version/>
  <cp:contentType/>
  <cp:contentStatus/>
</cp:coreProperties>
</file>