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380" windowHeight="8340" activeTab="0"/>
  </bookViews>
  <sheets>
    <sheet name="Specifikace a cena" sheetId="1" r:id="rId1"/>
    <sheet name="List2" sheetId="2" r:id="rId2"/>
    <sheet name="List3" sheetId="3" r:id="rId3"/>
  </sheets>
  <definedNames>
    <definedName name="_xlnm.Print_Titles" localSheetId="0">'Specifikace a cena'!$8:$9</definedName>
  </definedNames>
  <calcPr calcId="145621"/>
</workbook>
</file>

<file path=xl/sharedStrings.xml><?xml version="1.0" encoding="utf-8"?>
<sst xmlns="http://schemas.openxmlformats.org/spreadsheetml/2006/main" count="42" uniqueCount="41">
  <si>
    <t>Jednotková cena bez DPH (Kč)</t>
  </si>
  <si>
    <t>DPH 21%</t>
  </si>
  <si>
    <t>Celková cena</t>
  </si>
  <si>
    <t xml:space="preserve"> -</t>
  </si>
  <si>
    <t>Celková cena 
vč. DPH (Kč)</t>
  </si>
  <si>
    <t>Celková cena 
bez DPH (Kč)</t>
  </si>
  <si>
    <t xml:space="preserve">Počet
</t>
  </si>
  <si>
    <t>Konferenční židle černá: opěrák židle potažený prodyšnou síťovinou, sedák židle čalouněný, kostra pevná, kovová, černá, židle stohovatelná. Rozměry: celková výška 75 - 80 cm, šířka sedáku 45 - 50 cm, hloubka sedáku 42 - 47 cm, výška sezení 45 - 50 cm. Hmotnost max. 8 kg, nosnost až 120 kg.</t>
  </si>
  <si>
    <t>Věšák:
volně stojící klasický věšák
ohýbané dřevo; barva černá
rozměry 50–54 cm průměr, 176–188 cm výška</t>
  </si>
  <si>
    <t>Skříň nízká, dvoudveřová:
provedení LTD, všechny hrany ABS; dub
síla materiálu 19 mm, sokl 7–10 cm
rozměry: šířka 60, hloubka 40, výška 70 cm
křídla dveří LTD, uzamykatelná
volně stavitelná police, 1 ks
viz obrázek č. 14</t>
  </si>
  <si>
    <t>Skříň nízká, otevřená:
provedení LTD, všechny hrany ABS; dub
síla materiálu 19 mm, sokl 7–10 cm
rozměry: šířka 60, hloubka 40, výška 70 cm
volně stavitelná police, 1 ks
viz obrázek č. 15</t>
  </si>
  <si>
    <t>Skříňka pod tiskárnu:
provedení LTD, všechny hrany ABS; dub
síla materiálu 19 mm, sokl 7–10 cm
rozměry: šířka 50 cm, hloubka 90 cm, výška 75 cm
otevřená
volně stavitelné police, 2 ks
viz obrázek č. 16</t>
  </si>
  <si>
    <t>Skříň dělená:
provedení LTD, všechny hrany ABS; dub
rozměry: šířka 80, hloubka 40, výška 220 cm
sokl 7–10 cm
síla materiálu: 19 mm
spodní část 70 cm, dvoudveřová, křídla dveří LTD, uzamykatelná
horní část otevřená, volně stavitelné police, 4 ks
viz obrázek č. 9</t>
  </si>
  <si>
    <t>Skříň dvoudveřová:
provedení LTD, všechny hrany ABS; dub
rozměry: šířka 80, hloubka 40, výška 220 cm
sokl 7–10 cm
síla materiálu: 19 mm
volně stavitelné police, 6 ks
křídla dveří LTD, uzamykatelná
viz obrázek č. 6</t>
  </si>
  <si>
    <t>Skříň dvoudveřová:
provedení LTD, všechny hrany ABS; dub
rozměry: šířka 80, hloubka 60, výška 180 cm
sokl 7–10 cm
síla materiálu: 19 mm
volně stavitelné police, 5 ks
křídla dveří LTD, uzamykatelná
viz obrázek č. 11</t>
  </si>
  <si>
    <t>Skříň dvoudveřová:
provedení LTD, všechny hrany ABS; dub
rozměry: šířka 80, hloubka 60, výška 220 cm
sokl 7–10 cm
síla materiálu: 19 mm
volně stavitelné police, 6 ks
křídla dveří LTD, uzamykatelná
viz obrázek č. 5</t>
  </si>
  <si>
    <t>Skříň dvoudveřová:
provedení LTD, všechny hrany ABS; dub
rozměry: šířka 130, hloubka 40, výška 220 cm
sokl 7–10 cm
síla materiálu: 19 mm
volně stavitelné police, 6 ks
křídla dveří LTD, uzamykatelná
viz obrázek č. 10</t>
  </si>
  <si>
    <t>Pracovní stůl s podnožemi a s nástavbou:
Pracovní stůl s podnožemi viz položka č. 3, nástavba s podnoží viz položka č. 4
viz obrázek č. 3 (stůl) a 4 (nástavba)</t>
  </si>
  <si>
    <t>Skříň otevřená:
provedení LTD, všechny hrany ABS; dub
rozměry: šířka 80, hloubka 40, výška 220 cm
sokl 7–10 cm
síla materiálu: 19 mm
volně stavitelné police, 6 ks
viz obrázek č. 8</t>
  </si>
  <si>
    <t>Skříň otevřená:
provedení LTD, všechny hrany ABS; dub
rozměry: šířka 120, hloubka 40, výška 180 cm
sokl 7–10 cm
síla materiálu: 19 mm
volně stavitelné police, 5 ks
viz obrázek č. 7</t>
  </si>
  <si>
    <t>Skříň nízká, otevřená:
provedení LTD, všechny hrany ABS; dub
síla materiálu 19 mm, sokl 7–10 cm
rozměry: šířka 80, hloubka 60, výška 70 cm
volně stavitelná police, 1 ks
viz obrázek č. 13</t>
  </si>
  <si>
    <t>Doprava a montáž</t>
  </si>
  <si>
    <t>Skříň dvoudveřová:
provedení LTD, všechny hrany ABS; dub
rozměry: šířka 80 cm, hloubka 60 cm, výška 225 cm
sokl 7–10 cm
síla materiálu: 19 mm
volně stavitelné police, 6 ks
křídla dveří LTD, uzamykatelná
viz obrázek č. 12a</t>
  </si>
  <si>
    <t>Skříň dvoudveřová:
provedení LTD, všechny hrany ABS; dub
rozměry: šířka 60 cm, hloubka 60 cm, výška 225 cm
sokl 7–10 cm
síla materiálu: 19 mm
volně stavitelné police, 6 ks
křídla dveří LTD, uzamykatelná
viz obrázek č. 12b</t>
  </si>
  <si>
    <t>Křeslo  černé:  se synchronním mechanismem se 4 polohami blokace. Výškové nastavení sedáku, nastavení síly protiváhy dle tělesné hmotnosti, výškové a hloubkové nastavení bederní opěrky, nastavení polohy, hloubky a úhlu náklonu hlavové opěrky. Výškově stavitelné područky s horní měkčenou podložkou, možnost úpravy vzdálenosti područek od sedáku. Dodávka židle je včetně područek a hlavové opěrky. Nosnost židle min. 130 kg.</t>
  </si>
  <si>
    <t>3-zásuvkový kontejner:
samostatný kontejner, není pevnou součástí stolu
provedení LTD, všechny hrany ABS; dub
první zásuvka shora uzamykatelná
síla materiálu: korpus 19 mm, vrchní deska 25 mm
rozměry: šířka 45, hloubka 60, výška 60 cm
na kolečkách
viz obrázek č. 17</t>
  </si>
  <si>
    <t>Židle klasické dřevěné:
celodřevěná (masiv) ohýbaná židle, bezbarvý lak
pevná konstrukce, vhodná do frekventovaného a zátěžového prostředí
polokruhové nožní spoje
sedák bez čalounění, zpevněný tak, aby vydržel větší zátěž
bez područek
rozměry: celková výška 84–90 cm, výška sedadla 42–48 cm, hloubka sedáku 36–45 cm, šířka sedáku min. 36 cm
nosnost židle min. 120 kg</t>
  </si>
  <si>
    <t>Skříň s mycím pultem a zpevněnou konstrukcí
skládá se z částí: vana s odtokovým otvorem, rám, pult a kryt rámu
vana: plast; černá, matná; rozměry: šířka 170 (případně méně, minimálně 140 cm), hloubka 60, výška 30 cm
rám: ocelová konstrukce z L-profilů, šest nohou, ve výšce 55 cm podpůrná konstrukce pro vanu; rozměry: šířka 180, hloubka 70, výška 85 cm; případně dřevěná nosná konstrukce součástí skříňky (navrhněte)
pult: LTD, hrany ABS, povrchová úprava odolná vůči vodě a chemikáliím, barva černá, matná; rozměry: šířka cca 180 cm (na šířku místnosti), hloubka 80,vana bude vložena do pultu 15 cm od zdi, kvůli umístění baterie, otvor pro baterii nutno zaměřit na místě,  výška 2,5 cm; kolem zdi zdvižená lišta 10 cm
kryt rámu: LTD 25 mm, hrany ABS, čtvery dveře LTD; černá, matná, povrchová úprava odolná vůči vodě a chemikáliím; rozměry: šířka cca 180 cm (dle pultu), hloubka 80 cm, výška 85 cm
viz obrázek č. 19</t>
  </si>
  <si>
    <t>Stůl s podnožemi:
provedení LTD, všechny hrany ABS; dub
rozměry desky: šířka 130, hloubka 105, výška 2,5 cm
výška stolu 75 cm
konstrukční řešení podnoří viz přiložený obrázek - 4 nohy, ocelové sloupky 5x5 cm / uzavřené profily 5x5 cm
průchodka na kabely k výpočetní technice uprostřed stolu
viz obrázek č. 2</t>
  </si>
  <si>
    <t>Pracovní stůl s podnožemi:
provedení LTD, všechny hrany ABS; dub
rozměry desky: šířka 150, hloubka 90, výška 2,5 cm
výška stolu 75 cm
konstrukční řešení podnoří viz přiložený obrázek u položky č. 2 - 4 nohy, ocelové sloupky 5x5 cm / uzavřené profily 5x5 cm
průchodka na kabely k výpočetní technice
viz obrázek č. 3</t>
  </si>
  <si>
    <t>Pracovní stůl s bočnicemi a s nástavbou:
Pracovní stůl s bočnicemi viz položka č. 1
Nástavba s podnoží:
provedení LTD, všechny hrany ABS; dub
rozměry desky: šířka 150, hloubka 50, výška 2,5 cm
výška nástavby 70 cm
podpůrná kovová konstrukce po obvodu celé desky šířka cca 140, hloubka cca 43 cm:
- 4 nohy, ocelové sloupky 5x5 cm,
- nohy vzdáleny od okraje desky v zadní části alespoň 7 cm (lišta s el. zástrčkami ve stěně), na boku cca 5 cm
viz obrázek č. 1 (stůl) a 4 (nástavba)</t>
  </si>
  <si>
    <t>Pracovní stůl s bočnicemi:
provedení LTD, všechny hrany ABS; dub
rozměry desky: šířka 150, hloubka 90, výška 2,5 cm
výška stolu 75 cm,
bočnice svázané do nosné konstrukce (pod stolovou desku) v provedení LTD, hrany ABS; dub
průchodka na kabely k výpočetní technice
viz obrázek č. 1</t>
  </si>
  <si>
    <t>Pult:
provedení LTD, všechny hrany ABS, povrchová úprava odolná vodě a chemikáliím, barva černá, matná
podél stěny zdvižená lišta (cca 10 cm)
rozměry: šířka cca 455 cm (na šířku místnosti), hloubka 80 cm, výška 2,5 cm
pult 90 cm vysoko
viz obrázek č. 18</t>
  </si>
  <si>
    <t>Požadované parametry</t>
  </si>
  <si>
    <t>Pol.
číslo</t>
  </si>
  <si>
    <t>Veřejná zakázka:  „Interiérové vybavení výukových prostor v objektu Novobranská 3, Brno"</t>
  </si>
  <si>
    <t>Poznámky:</t>
  </si>
  <si>
    <t>Jednotková cena za 1 ks nabízeného modelu musí být vyplněna do šedého pole, ostatní pole jsou počítána automaticky.</t>
  </si>
  <si>
    <t>V ………………………..  dne ………………………………</t>
  </si>
  <si>
    <t>Podpis</t>
  </si>
  <si>
    <t>Příloha č. 1: Technická specifikace předmětu plnění a 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</si>
</sst>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44444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hair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2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0" xfId="0" applyFont="1"/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32</xdr:row>
      <xdr:rowOff>209550</xdr:rowOff>
    </xdr:from>
    <xdr:to>
      <xdr:col>8</xdr:col>
      <xdr:colOff>428625</xdr:colOff>
      <xdr:row>32</xdr:row>
      <xdr:rowOff>1190625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2737425"/>
          <a:ext cx="981075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152400</xdr:colOff>
      <xdr:row>30</xdr:row>
      <xdr:rowOff>0</xdr:rowOff>
    </xdr:from>
    <xdr:to>
      <xdr:col>8</xdr:col>
      <xdr:colOff>66675</xdr:colOff>
      <xdr:row>30</xdr:row>
      <xdr:rowOff>666750</xdr:rowOff>
    </xdr:to>
    <xdr:pic>
      <xdr:nvPicPr>
        <xdr:cNvPr id="3" name="Obrázek 2" descr="https://e307.ecdn.cz/img/big/39335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77300" y="30575250"/>
          <a:ext cx="523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31</xdr:row>
      <xdr:rowOff>9525</xdr:rowOff>
    </xdr:from>
    <xdr:to>
      <xdr:col>8</xdr:col>
      <xdr:colOff>371475</xdr:colOff>
      <xdr:row>31</xdr:row>
      <xdr:rowOff>1009650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10625" y="31403925"/>
          <a:ext cx="895350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 topLeftCell="A1">
      <selection activeCell="D10" sqref="D10"/>
    </sheetView>
  </sheetViews>
  <sheetFormatPr defaultColWidth="9.140625" defaultRowHeight="15"/>
  <cols>
    <col min="1" max="1" width="5.140625" style="4" customWidth="1"/>
    <col min="2" max="2" width="64.28125" style="10" customWidth="1"/>
    <col min="3" max="3" width="6.57421875" style="4" customWidth="1"/>
    <col min="4" max="4" width="14.00390625" style="5" customWidth="1"/>
    <col min="5" max="5" width="14.28125" style="5" customWidth="1"/>
    <col min="6" max="6" width="10.57421875" style="5" customWidth="1"/>
    <col min="7" max="7" width="16.00390625" style="5" customWidth="1"/>
    <col min="9" max="9" width="10.28125" style="0" customWidth="1"/>
    <col min="10" max="10" width="19.421875" style="0" customWidth="1"/>
  </cols>
  <sheetData>
    <row r="1" spans="1:7" ht="19.5" customHeight="1">
      <c r="A1" s="15" t="s">
        <v>35</v>
      </c>
      <c r="G1" s="13"/>
    </row>
    <row r="2" spans="1:7" s="6" customFormat="1" ht="15" customHeight="1">
      <c r="A2" s="44"/>
      <c r="B2" s="42"/>
      <c r="C2" s="7"/>
      <c r="D2" s="43"/>
      <c r="E2" s="43"/>
      <c r="F2" s="43"/>
      <c r="G2" s="43"/>
    </row>
    <row r="3" spans="1:7" s="6" customFormat="1" ht="15.75" customHeight="1">
      <c r="A3" s="49" t="s">
        <v>40</v>
      </c>
      <c r="B3" s="42"/>
      <c r="C3" s="7"/>
      <c r="D3" s="43"/>
      <c r="E3" s="43"/>
      <c r="F3" s="43"/>
      <c r="G3" s="43"/>
    </row>
    <row r="4" spans="1:7" s="6" customFormat="1" ht="15.75" customHeight="1">
      <c r="A4" s="44"/>
      <c r="B4" s="42"/>
      <c r="C4" s="7"/>
      <c r="D4" s="43"/>
      <c r="E4" s="43"/>
      <c r="F4" s="43"/>
      <c r="G4" s="43"/>
    </row>
    <row r="5" spans="1:4" s="2" customFormat="1" ht="13.5" customHeight="1">
      <c r="A5" s="50" t="s">
        <v>36</v>
      </c>
      <c r="B5" s="47"/>
      <c r="C5" s="46"/>
      <c r="D5" s="47"/>
    </row>
    <row r="6" spans="1:4" s="2" customFormat="1" ht="13.5" customHeight="1">
      <c r="A6" s="48" t="s">
        <v>37</v>
      </c>
      <c r="B6" s="47"/>
      <c r="C6" s="46"/>
      <c r="D6" s="47"/>
    </row>
    <row r="7" spans="1:4" s="2" customFormat="1" ht="13.5" customHeight="1">
      <c r="A7" s="51"/>
      <c r="B7" s="47"/>
      <c r="C7" s="48"/>
      <c r="D7" s="47"/>
    </row>
    <row r="8" spans="1:7" s="14" customFormat="1" ht="15.75">
      <c r="A8" s="15"/>
      <c r="B8" s="12"/>
      <c r="C8" s="11"/>
      <c r="D8" s="13"/>
      <c r="E8" s="13"/>
      <c r="F8" s="13"/>
      <c r="G8" s="13"/>
    </row>
    <row r="9" spans="1:7" s="1" customFormat="1" ht="34.5" customHeight="1">
      <c r="A9" s="3" t="s">
        <v>34</v>
      </c>
      <c r="B9" s="38" t="s">
        <v>33</v>
      </c>
      <c r="C9" s="3" t="s">
        <v>6</v>
      </c>
      <c r="D9" s="3" t="s">
        <v>0</v>
      </c>
      <c r="E9" s="3" t="s">
        <v>5</v>
      </c>
      <c r="F9" s="3" t="s">
        <v>1</v>
      </c>
      <c r="G9" s="3" t="s">
        <v>4</v>
      </c>
    </row>
    <row r="10" spans="1:7" s="19" customFormat="1" ht="108" customHeight="1">
      <c r="A10" s="23">
        <v>1</v>
      </c>
      <c r="B10" s="18" t="s">
        <v>31</v>
      </c>
      <c r="C10" s="23">
        <f>3+2+3+3</f>
        <v>11</v>
      </c>
      <c r="D10" s="36"/>
      <c r="E10" s="21">
        <f>C10*D10</f>
        <v>0</v>
      </c>
      <c r="F10" s="21">
        <f>E10*0.21</f>
        <v>0</v>
      </c>
      <c r="G10" s="21">
        <f>E10+F10</f>
        <v>0</v>
      </c>
    </row>
    <row r="11" spans="1:7" s="19" customFormat="1" ht="108" customHeight="1">
      <c r="A11" s="23">
        <v>2</v>
      </c>
      <c r="B11" s="18" t="s">
        <v>28</v>
      </c>
      <c r="C11" s="23">
        <f>4+4</f>
        <v>8</v>
      </c>
      <c r="D11" s="36"/>
      <c r="E11" s="21">
        <f aca="true" t="shared" si="0" ref="E11:E30">C11*D11</f>
        <v>0</v>
      </c>
      <c r="F11" s="21">
        <f aca="true" t="shared" si="1" ref="F11:F30">E11*0.21</f>
        <v>0</v>
      </c>
      <c r="G11" s="21">
        <f aca="true" t="shared" si="2" ref="G11:G30">E11+F11</f>
        <v>0</v>
      </c>
    </row>
    <row r="12" spans="1:7" s="19" customFormat="1" ht="106.5" customHeight="1">
      <c r="A12" s="23">
        <v>3</v>
      </c>
      <c r="B12" s="18" t="s">
        <v>29</v>
      </c>
      <c r="C12" s="23">
        <f>4+2+1+8</f>
        <v>15</v>
      </c>
      <c r="D12" s="36"/>
      <c r="E12" s="21">
        <f t="shared" si="0"/>
        <v>0</v>
      </c>
      <c r="F12" s="21">
        <f t="shared" si="1"/>
        <v>0</v>
      </c>
      <c r="G12" s="21">
        <f t="shared" si="2"/>
        <v>0</v>
      </c>
    </row>
    <row r="13" spans="1:7" s="19" customFormat="1" ht="157.5" customHeight="1">
      <c r="A13" s="45">
        <v>4</v>
      </c>
      <c r="B13" s="30" t="s">
        <v>30</v>
      </c>
      <c r="C13" s="23">
        <f>3</f>
        <v>3</v>
      </c>
      <c r="D13" s="36"/>
      <c r="E13" s="21">
        <f>C13*D13</f>
        <v>0</v>
      </c>
      <c r="F13" s="21">
        <f>E13*0.21</f>
        <v>0</v>
      </c>
      <c r="G13" s="21">
        <f>E13+F13</f>
        <v>0</v>
      </c>
    </row>
    <row r="14" spans="1:7" s="19" customFormat="1" ht="48" customHeight="1">
      <c r="A14" s="23">
        <v>5</v>
      </c>
      <c r="B14" s="18" t="s">
        <v>17</v>
      </c>
      <c r="C14" s="23">
        <f>4+1+3+5+2</f>
        <v>15</v>
      </c>
      <c r="D14" s="36"/>
      <c r="E14" s="21">
        <f t="shared" si="0"/>
        <v>0</v>
      </c>
      <c r="F14" s="21">
        <f t="shared" si="1"/>
        <v>0</v>
      </c>
      <c r="G14" s="21">
        <f t="shared" si="2"/>
        <v>0</v>
      </c>
    </row>
    <row r="15" spans="1:8" s="19" customFormat="1" ht="108.75" customHeight="1">
      <c r="A15" s="23">
        <v>6</v>
      </c>
      <c r="B15" s="18" t="s">
        <v>15</v>
      </c>
      <c r="C15" s="23">
        <v>4</v>
      </c>
      <c r="D15" s="36"/>
      <c r="E15" s="21">
        <f t="shared" si="0"/>
        <v>0</v>
      </c>
      <c r="F15" s="21">
        <f t="shared" si="1"/>
        <v>0</v>
      </c>
      <c r="G15" s="21">
        <f t="shared" si="2"/>
        <v>0</v>
      </c>
      <c r="H15" s="20"/>
    </row>
    <row r="16" spans="1:8" s="19" customFormat="1" ht="108.75" customHeight="1">
      <c r="A16" s="23">
        <v>7</v>
      </c>
      <c r="B16" s="18" t="s">
        <v>13</v>
      </c>
      <c r="C16" s="23">
        <v>5</v>
      </c>
      <c r="D16" s="36"/>
      <c r="E16" s="21">
        <f t="shared" si="0"/>
        <v>0</v>
      </c>
      <c r="F16" s="21">
        <f t="shared" si="1"/>
        <v>0</v>
      </c>
      <c r="G16" s="21">
        <f t="shared" si="2"/>
        <v>0</v>
      </c>
      <c r="H16" s="20"/>
    </row>
    <row r="17" spans="1:7" s="19" customFormat="1" ht="99.75" customHeight="1">
      <c r="A17" s="23">
        <v>8</v>
      </c>
      <c r="B17" s="18" t="s">
        <v>19</v>
      </c>
      <c r="C17" s="23">
        <v>1</v>
      </c>
      <c r="D17" s="36"/>
      <c r="E17" s="21">
        <f t="shared" si="0"/>
        <v>0</v>
      </c>
      <c r="F17" s="21">
        <f t="shared" si="1"/>
        <v>0</v>
      </c>
      <c r="G17" s="21">
        <f t="shared" si="2"/>
        <v>0</v>
      </c>
    </row>
    <row r="18" spans="1:7" s="19" customFormat="1" ht="94.5" customHeight="1">
      <c r="A18" s="23">
        <v>9</v>
      </c>
      <c r="B18" s="18" t="s">
        <v>18</v>
      </c>
      <c r="C18" s="23">
        <f>5</f>
        <v>5</v>
      </c>
      <c r="D18" s="36"/>
      <c r="E18" s="21">
        <f t="shared" si="0"/>
        <v>0</v>
      </c>
      <c r="F18" s="21">
        <f t="shared" si="1"/>
        <v>0</v>
      </c>
      <c r="G18" s="21">
        <f t="shared" si="2"/>
        <v>0</v>
      </c>
    </row>
    <row r="19" spans="1:7" s="19" customFormat="1" ht="109.5" customHeight="1">
      <c r="A19" s="23">
        <v>10</v>
      </c>
      <c r="B19" s="18" t="s">
        <v>12</v>
      </c>
      <c r="C19" s="23">
        <f>4+4+2+1+2</f>
        <v>13</v>
      </c>
      <c r="D19" s="36"/>
      <c r="E19" s="21">
        <f t="shared" si="0"/>
        <v>0</v>
      </c>
      <c r="F19" s="21">
        <f t="shared" si="1"/>
        <v>0</v>
      </c>
      <c r="G19" s="21">
        <f t="shared" si="2"/>
        <v>0</v>
      </c>
    </row>
    <row r="20" spans="1:8" s="19" customFormat="1" ht="108" customHeight="1">
      <c r="A20" s="23">
        <v>11</v>
      </c>
      <c r="B20" s="18" t="s">
        <v>16</v>
      </c>
      <c r="C20" s="23">
        <f>1+1</f>
        <v>2</v>
      </c>
      <c r="D20" s="36"/>
      <c r="E20" s="21">
        <f t="shared" si="0"/>
        <v>0</v>
      </c>
      <c r="F20" s="21">
        <f t="shared" si="1"/>
        <v>0</v>
      </c>
      <c r="G20" s="21">
        <f t="shared" si="2"/>
        <v>0</v>
      </c>
      <c r="H20" s="20"/>
    </row>
    <row r="21" spans="1:8" s="19" customFormat="1" ht="110.25" customHeight="1">
      <c r="A21" s="23">
        <v>12</v>
      </c>
      <c r="B21" s="18" t="s">
        <v>14</v>
      </c>
      <c r="C21" s="23">
        <v>4</v>
      </c>
      <c r="D21" s="36"/>
      <c r="E21" s="21">
        <f t="shared" si="0"/>
        <v>0</v>
      </c>
      <c r="F21" s="21">
        <f t="shared" si="1"/>
        <v>0</v>
      </c>
      <c r="G21" s="21">
        <f t="shared" si="2"/>
        <v>0</v>
      </c>
      <c r="H21" s="20"/>
    </row>
    <row r="22" spans="1:9" s="19" customFormat="1" ht="108" customHeight="1">
      <c r="A22" s="23">
        <v>13</v>
      </c>
      <c r="B22" s="18" t="s">
        <v>22</v>
      </c>
      <c r="C22" s="23">
        <v>1</v>
      </c>
      <c r="D22" s="36"/>
      <c r="E22" s="21">
        <f t="shared" si="0"/>
        <v>0</v>
      </c>
      <c r="F22" s="21">
        <f t="shared" si="1"/>
        <v>0</v>
      </c>
      <c r="G22" s="21">
        <f t="shared" si="2"/>
        <v>0</v>
      </c>
      <c r="H22" s="20"/>
      <c r="I22" s="25"/>
    </row>
    <row r="23" spans="1:9" s="19" customFormat="1" ht="108.75" customHeight="1">
      <c r="A23" s="23">
        <v>14</v>
      </c>
      <c r="B23" s="18" t="s">
        <v>23</v>
      </c>
      <c r="C23" s="23">
        <v>1</v>
      </c>
      <c r="D23" s="36"/>
      <c r="E23" s="21">
        <f t="shared" si="0"/>
        <v>0</v>
      </c>
      <c r="F23" s="21">
        <f t="shared" si="1"/>
        <v>0</v>
      </c>
      <c r="G23" s="21">
        <f t="shared" si="2"/>
        <v>0</v>
      </c>
      <c r="H23" s="20"/>
      <c r="I23" s="24"/>
    </row>
    <row r="24" spans="1:7" s="19" customFormat="1" ht="85.5" customHeight="1">
      <c r="A24" s="23">
        <v>15</v>
      </c>
      <c r="B24" s="18" t="s">
        <v>20</v>
      </c>
      <c r="C24" s="23">
        <v>2</v>
      </c>
      <c r="D24" s="36"/>
      <c r="E24" s="21">
        <f t="shared" si="0"/>
        <v>0</v>
      </c>
      <c r="F24" s="21">
        <f t="shared" si="1"/>
        <v>0</v>
      </c>
      <c r="G24" s="21">
        <f t="shared" si="2"/>
        <v>0</v>
      </c>
    </row>
    <row r="25" spans="1:7" s="19" customFormat="1" ht="93.75" customHeight="1">
      <c r="A25" s="23">
        <v>16</v>
      </c>
      <c r="B25" s="18" t="s">
        <v>9</v>
      </c>
      <c r="C25" s="23">
        <f>2+1</f>
        <v>3</v>
      </c>
      <c r="D25" s="36"/>
      <c r="E25" s="21">
        <f t="shared" si="0"/>
        <v>0</v>
      </c>
      <c r="F25" s="21">
        <f t="shared" si="1"/>
        <v>0</v>
      </c>
      <c r="G25" s="21">
        <f t="shared" si="2"/>
        <v>0</v>
      </c>
    </row>
    <row r="26" spans="1:7" s="19" customFormat="1" ht="82.5" customHeight="1">
      <c r="A26" s="23">
        <v>17</v>
      </c>
      <c r="B26" s="18" t="s">
        <v>10</v>
      </c>
      <c r="C26" s="23">
        <v>1</v>
      </c>
      <c r="D26" s="36"/>
      <c r="E26" s="21">
        <f t="shared" si="0"/>
        <v>0</v>
      </c>
      <c r="F26" s="21">
        <f t="shared" si="1"/>
        <v>0</v>
      </c>
      <c r="G26" s="21">
        <f t="shared" si="2"/>
        <v>0</v>
      </c>
    </row>
    <row r="27" spans="1:7" s="19" customFormat="1" ht="96" customHeight="1">
      <c r="A27" s="23">
        <v>18</v>
      </c>
      <c r="B27" s="18" t="s">
        <v>11</v>
      </c>
      <c r="C27" s="23">
        <f>1+1</f>
        <v>2</v>
      </c>
      <c r="D27" s="36"/>
      <c r="E27" s="21">
        <f t="shared" si="0"/>
        <v>0</v>
      </c>
      <c r="F27" s="21">
        <f t="shared" si="1"/>
        <v>0</v>
      </c>
      <c r="G27" s="21">
        <f t="shared" si="2"/>
        <v>0</v>
      </c>
    </row>
    <row r="28" spans="1:7" s="19" customFormat="1" ht="107.25" customHeight="1">
      <c r="A28" s="45">
        <v>19</v>
      </c>
      <c r="B28" s="30" t="s">
        <v>25</v>
      </c>
      <c r="C28" s="23">
        <f>3+2+3+3+3</f>
        <v>14</v>
      </c>
      <c r="D28" s="36"/>
      <c r="E28" s="21">
        <f t="shared" si="0"/>
        <v>0</v>
      </c>
      <c r="F28" s="21">
        <f t="shared" si="1"/>
        <v>0</v>
      </c>
      <c r="G28" s="21">
        <f t="shared" si="2"/>
        <v>0</v>
      </c>
    </row>
    <row r="29" spans="1:8" s="19" customFormat="1" ht="99" customHeight="1">
      <c r="A29" s="23">
        <v>20</v>
      </c>
      <c r="B29" s="18" t="s">
        <v>32</v>
      </c>
      <c r="C29" s="23">
        <v>1</v>
      </c>
      <c r="D29" s="36"/>
      <c r="E29" s="21">
        <f t="shared" si="0"/>
        <v>0</v>
      </c>
      <c r="F29" s="21">
        <f t="shared" si="1"/>
        <v>0</v>
      </c>
      <c r="G29" s="21">
        <f t="shared" si="2"/>
        <v>0</v>
      </c>
      <c r="H29" s="20"/>
    </row>
    <row r="30" spans="1:8" s="19" customFormat="1" ht="202.5" customHeight="1">
      <c r="A30" s="45">
        <v>21</v>
      </c>
      <c r="B30" s="30" t="s">
        <v>27</v>
      </c>
      <c r="C30" s="23">
        <v>1</v>
      </c>
      <c r="D30" s="36"/>
      <c r="E30" s="21">
        <f t="shared" si="0"/>
        <v>0</v>
      </c>
      <c r="F30" s="21">
        <f t="shared" si="1"/>
        <v>0</v>
      </c>
      <c r="G30" s="21">
        <f t="shared" si="2"/>
        <v>0</v>
      </c>
      <c r="H30" s="28"/>
    </row>
    <row r="31" spans="1:7" s="19" customFormat="1" ht="64.5" customHeight="1">
      <c r="A31" s="23">
        <v>22</v>
      </c>
      <c r="B31" s="30" t="s">
        <v>7</v>
      </c>
      <c r="C31" s="22">
        <v>70</v>
      </c>
      <c r="D31" s="36"/>
      <c r="E31" s="21">
        <f>C31*D31</f>
        <v>0</v>
      </c>
      <c r="F31" s="21">
        <f>E31*0.21</f>
        <v>0</v>
      </c>
      <c r="G31" s="21">
        <f>E31+F31</f>
        <v>0</v>
      </c>
    </row>
    <row r="32" spans="1:9" s="16" customFormat="1" ht="89.25" customHeight="1">
      <c r="A32" s="23">
        <v>23</v>
      </c>
      <c r="B32" s="30" t="s">
        <v>24</v>
      </c>
      <c r="C32" s="22">
        <v>17</v>
      </c>
      <c r="D32" s="37"/>
      <c r="E32" s="21">
        <f aca="true" t="shared" si="3" ref="E32:E35">C32*D32</f>
        <v>0</v>
      </c>
      <c r="F32" s="21">
        <f aca="true" t="shared" si="4" ref="F32:F35">E32*0.21</f>
        <v>0</v>
      </c>
      <c r="G32" s="21">
        <f aca="true" t="shared" si="5" ref="G32:G35">E32+F32</f>
        <v>0</v>
      </c>
      <c r="I32" s="26"/>
    </row>
    <row r="33" spans="1:10" s="16" customFormat="1" ht="120" customHeight="1">
      <c r="A33" s="45">
        <v>24</v>
      </c>
      <c r="B33" s="30" t="s">
        <v>26</v>
      </c>
      <c r="C33" s="22">
        <v>30</v>
      </c>
      <c r="D33" s="36"/>
      <c r="E33" s="21">
        <f>C33*D33</f>
        <v>0</v>
      </c>
      <c r="F33" s="21">
        <f t="shared" si="4"/>
        <v>0</v>
      </c>
      <c r="G33" s="21">
        <f t="shared" si="5"/>
        <v>0</v>
      </c>
      <c r="J33" s="27"/>
    </row>
    <row r="34" spans="1:7" s="16" customFormat="1" ht="57.75" customHeight="1">
      <c r="A34" s="23">
        <v>25</v>
      </c>
      <c r="B34" s="30" t="s">
        <v>8</v>
      </c>
      <c r="C34" s="22">
        <v>12</v>
      </c>
      <c r="D34" s="36"/>
      <c r="E34" s="21">
        <f t="shared" si="3"/>
        <v>0</v>
      </c>
      <c r="F34" s="21">
        <f t="shared" si="4"/>
        <v>0</v>
      </c>
      <c r="G34" s="21">
        <f t="shared" si="5"/>
        <v>0</v>
      </c>
    </row>
    <row r="35" spans="1:7" s="16" customFormat="1" ht="21.75" customHeight="1">
      <c r="A35" s="45">
        <v>26</v>
      </c>
      <c r="B35" s="30" t="s">
        <v>21</v>
      </c>
      <c r="C35" s="31">
        <v>1</v>
      </c>
      <c r="D35" s="36"/>
      <c r="E35" s="32">
        <f t="shared" si="3"/>
        <v>0</v>
      </c>
      <c r="F35" s="32">
        <f t="shared" si="4"/>
        <v>0</v>
      </c>
      <c r="G35" s="32">
        <f t="shared" si="5"/>
        <v>0</v>
      </c>
    </row>
    <row r="36" spans="1:7" s="1" customFormat="1" ht="21.75" customHeight="1">
      <c r="A36" s="29"/>
      <c r="B36" s="39" t="s">
        <v>2</v>
      </c>
      <c r="C36" s="40" t="s">
        <v>3</v>
      </c>
      <c r="D36" s="40" t="s">
        <v>3</v>
      </c>
      <c r="E36" s="41">
        <f>SUM(E10:E35)</f>
        <v>0</v>
      </c>
      <c r="F36" s="41">
        <f>SUM(F10:F35)</f>
        <v>0</v>
      </c>
      <c r="G36" s="41">
        <f>SUM(G10:G35)</f>
        <v>0</v>
      </c>
    </row>
    <row r="37" spans="1:7" s="2" customFormat="1" ht="12.75">
      <c r="A37" s="33"/>
      <c r="B37" s="34"/>
      <c r="C37" s="8"/>
      <c r="D37" s="9"/>
      <c r="E37" s="9"/>
      <c r="F37" s="17"/>
      <c r="G37" s="9"/>
    </row>
    <row r="38" ht="15">
      <c r="B38" s="27"/>
    </row>
    <row r="39" ht="15">
      <c r="B39" s="27"/>
    </row>
    <row r="40" ht="15">
      <c r="B40" s="35"/>
    </row>
    <row r="41" ht="15">
      <c r="B41" s="10" t="s">
        <v>38</v>
      </c>
    </row>
    <row r="42" spans="4:5" ht="15">
      <c r="D42" s="52" t="s">
        <v>39</v>
      </c>
      <c r="E42" s="52"/>
    </row>
  </sheetData>
  <sheetProtection password="C62C" sheet="1" objects="1" scenarios="1" formatCells="0" formatColumns="0" formatRows="0" insertColumns="0"/>
  <protectedRanges>
    <protectedRange sqref="B40:G42" name="Oblast2"/>
    <protectedRange sqref="D10:D35" name="Oblast1"/>
  </protectedRanges>
  <mergeCells count="1">
    <mergeCell ref="D42:E42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scale="82" r:id="rId2"/>
  <headerFooter>
    <oddHeader>&amp;L&amp;"-,Kurzíva"&amp;9Janáčkova akademie múzických umění v Brně</oddHeader>
    <oddFooter>&amp;C&amp;9&amp;P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2018-05-30T07:09:24Z</cp:lastPrinted>
  <dcterms:created xsi:type="dcterms:W3CDTF">2015-04-02T08:33:13Z</dcterms:created>
  <dcterms:modified xsi:type="dcterms:W3CDTF">2018-05-30T12:24:35Z</dcterms:modified>
  <cp:category/>
  <cp:version/>
  <cp:contentType/>
  <cp:contentStatus/>
</cp:coreProperties>
</file>