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/>
  <workbookProtection workbookAlgorithmName="SHA-512" workbookHashValue="A/VMxWN3dRrUz0WaOsijkTsN9XMxoUCGewHXrLQyelfVkkBs+YJGlsoMljfZPhteKoU4QHrO/TB89+iXyJSing==" workbookSpinCount="100000" workbookSaltValue="AuGqvxN993dTGlx0HrP1xA==" lockStructure="1"/>
  <bookViews>
    <workbookView xWindow="65416" yWindow="65416" windowWidth="29040" windowHeight="15840" activeTab="2"/>
  </bookViews>
  <sheets>
    <sheet name="1_Audiovizualni_technika" sheetId="1" r:id="rId1"/>
    <sheet name="2_Osvětlovací_technika" sheetId="2" r:id="rId2"/>
    <sheet name="3_Zvukova_technika" sheetId="3" r:id="rId3"/>
    <sheet name="4. IT_technika" sheetId="4" r:id="rId4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tc={3BC8D2AA-4A3B-40AA-AE39-552B3B6E4686}</author>
  </authors>
  <commentList>
    <comment ref="B90" authorId="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česky
Odpověď:
    i vše následující</t>
        </r>
      </text>
    </comment>
  </commentList>
</comments>
</file>

<file path=xl/sharedStrings.xml><?xml version="1.0" encoding="utf-8"?>
<sst xmlns="http://schemas.openxmlformats.org/spreadsheetml/2006/main" count="1306" uniqueCount="682">
  <si>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</si>
  <si>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</si>
  <si>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</si>
  <si>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</si>
  <si>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</si>
  <si>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</si>
  <si>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účastníka.</t>
  </si>
  <si>
    <t>7. Jednotková cena za 1 ks nabízeného modelu (počítače, monitoru, notebooku, atd.) vyplňte do šedého, žlutá pole jsou počítána automaticky.</t>
  </si>
  <si>
    <t xml:space="preserve">Položka č. 1   </t>
  </si>
  <si>
    <t>HDMI kabel 1m</t>
  </si>
  <si>
    <t>Upřesnění požadovaných parametrů</t>
  </si>
  <si>
    <t>Nabízený model</t>
  </si>
  <si>
    <t>Technické parametry nabízeného modelu</t>
  </si>
  <si>
    <t>kabel</t>
  </si>
  <si>
    <t>Propojovací HDMI kabel, délka 1m, materiál – meď, flexibilní obal (guma, PVC), kulatý (ne plochý)</t>
  </si>
  <si>
    <t>konektory</t>
  </si>
  <si>
    <t xml:space="preserve">2x HDMI A - samec, kvalitní pozlacené konektory - rovné </t>
  </si>
  <si>
    <t xml:space="preserve">verze </t>
  </si>
  <si>
    <t>min. HDMI 2.0 přenos digitálního obrazu i zvuku, podpora rozlišení 4K, 2K, Full HD; podpora ARC, 3D a Ethernetu;</t>
  </si>
  <si>
    <t>další vlastnosti</t>
  </si>
  <si>
    <t>trojité stínění, ochrana proti rušení EMI a RFI, barva černá</t>
  </si>
  <si>
    <t>Záruka</t>
  </si>
  <si>
    <t>24 měsíců</t>
  </si>
  <si>
    <t>Počet ks</t>
  </si>
  <si>
    <t>Cena za 1 ks (Kč bez DPH)</t>
  </si>
  <si>
    <t>Cena za 5 ks (Kč bez DPH)</t>
  </si>
  <si>
    <t>Položka č. 2</t>
  </si>
  <si>
    <t>HDMI kabel 3m</t>
  </si>
  <si>
    <t>Propojovací HDMI kabel, délka 3m, materiál – meď, flexibilní obal (guma, PVC), kulatý (ne plochý)</t>
  </si>
  <si>
    <t>Položka č. 3</t>
  </si>
  <si>
    <t>HDMI kabel 5m</t>
  </si>
  <si>
    <t>Propojovací HDMI kabel, délka 5m, materiál – meď, flexibilní obal (guma, PVC), kulatý (ne plochý)</t>
  </si>
  <si>
    <t>Položka č. 4</t>
  </si>
  <si>
    <t>Lampa do projektoru</t>
  </si>
  <si>
    <t>Požadavky</t>
  </si>
  <si>
    <t>kompatibilní s projektorem Christie DWU951-Q, který na škole již existuje</t>
  </si>
  <si>
    <t>Typ lampy</t>
  </si>
  <si>
    <t>originální, včetně modulu elektroniky</t>
  </si>
  <si>
    <t>Cena za 3 ks (Kč bez DPH)</t>
  </si>
  <si>
    <t>Položka č. 5</t>
  </si>
  <si>
    <t>Projekční folie 5x1m</t>
  </si>
  <si>
    <t>Popis</t>
  </si>
  <si>
    <t>Projekční plocha o rozměru 5x1m tvořená projekční folii a zpevněným okrajem s kovovými oky pro uchycení</t>
  </si>
  <si>
    <t>Uchycení</t>
  </si>
  <si>
    <t>Černá kovová oka podél všech hran projekční plochy</t>
  </si>
  <si>
    <t>Barva folie</t>
  </si>
  <si>
    <t>šedá nebo antracitová</t>
  </si>
  <si>
    <t>Typ folie</t>
  </si>
  <si>
    <t>Povrch určený pro přední i zadní projekci</t>
  </si>
  <si>
    <t xml:space="preserve">Vnější rozměry projekční plochy </t>
  </si>
  <si>
    <t>5 x 1m (včetně zpevněné části); šířka zpevněné části max. 7 cm</t>
  </si>
  <si>
    <t>Gramáž folie</t>
  </si>
  <si>
    <t>alespoň 450 g/m2</t>
  </si>
  <si>
    <t>Položka č. 6</t>
  </si>
  <si>
    <t>Projekční plátno s rámem</t>
  </si>
  <si>
    <t>Typ konstrukce rámu</t>
  </si>
  <si>
    <t>mobilní, skládací 32 x 32 mm hliníkový rám s kloubovými spoji a párem smostojných nohou</t>
  </si>
  <si>
    <t xml:space="preserve">Poměr stran </t>
  </si>
  <si>
    <t>16:9</t>
  </si>
  <si>
    <t>Rozměr projekční plochy</t>
  </si>
  <si>
    <t xml:space="preserve">325 x 183 cm + max. 10 cm černý okraj </t>
  </si>
  <si>
    <t>Hmotnost</t>
  </si>
  <si>
    <t>Typ projekčního povrchu</t>
  </si>
  <si>
    <t>bílý, vhodný pro přední projekci</t>
  </si>
  <si>
    <t>Příslušenství</t>
  </si>
  <si>
    <t>přepravní obal</t>
  </si>
  <si>
    <t>Položka č. 7</t>
  </si>
  <si>
    <t>Projektor 5500 ANSI</t>
  </si>
  <si>
    <t>Nativní rozlišení</t>
  </si>
  <si>
    <t>1920x1080</t>
  </si>
  <si>
    <t>Světelný výkon</t>
  </si>
  <si>
    <t>alespoň 5500 ANSI</t>
  </si>
  <si>
    <t>Kontrast</t>
  </si>
  <si>
    <t>alespoň 300000:1</t>
  </si>
  <si>
    <t>Technologie displeje</t>
  </si>
  <si>
    <t>DLP</t>
  </si>
  <si>
    <t>Technologie světelného zdroje</t>
  </si>
  <si>
    <t>Laser</t>
  </si>
  <si>
    <t>Životnost světelného zdroje</t>
  </si>
  <si>
    <t>Rozsah zoom</t>
  </si>
  <si>
    <t>1.6</t>
  </si>
  <si>
    <t>Throw ratio</t>
  </si>
  <si>
    <t>1.4:1 až 2.24:1</t>
  </si>
  <si>
    <t>Konektivita</t>
  </si>
  <si>
    <t>1 x HDMI 2.0, 1 x HDMI 1.4a 3D support, 1 x RS232, 1 x RJ45</t>
  </si>
  <si>
    <t>Hlučnost</t>
  </si>
  <si>
    <t>max. 32dB</t>
  </si>
  <si>
    <t>Příkon</t>
  </si>
  <si>
    <t>max. 300W</t>
  </si>
  <si>
    <t>Rozměry</t>
  </si>
  <si>
    <t>max. 340 x 270 x 125 mm</t>
  </si>
  <si>
    <t>Položka č. 8</t>
  </si>
  <si>
    <t>Projektor 4000 ANSI</t>
  </si>
  <si>
    <t>alespoň 4000 ANSI</t>
  </si>
  <si>
    <t>1.3</t>
  </si>
  <si>
    <t>1.21:1 až 1.59:1</t>
  </si>
  <si>
    <t>DPH 21 %</t>
  </si>
  <si>
    <t>Celkem vč. DPH</t>
  </si>
  <si>
    <t>Svítidlo LED Par</t>
  </si>
  <si>
    <t>Zdroj světla</t>
  </si>
  <si>
    <t>14x 10W RGBAW + UV LED s difůzními panely</t>
  </si>
  <si>
    <t>Úhel vyzařování</t>
  </si>
  <si>
    <t>15°, 27°, 30° nebo 60° podle zvoleného difůzního panelu</t>
  </si>
  <si>
    <t>Barevná teplota</t>
  </si>
  <si>
    <t>nastavitelná v min. 6-ti krocích v rozmezí 2700 - 8000 K</t>
  </si>
  <si>
    <t>Chlazení</t>
  </si>
  <si>
    <t>pasivní</t>
  </si>
  <si>
    <t>Možnosti ovládání</t>
  </si>
  <si>
    <t>3,5,6,8 nebo 12 kanálů DMX, stand-alone, IR dálkové ovládání (součástí dodávky)</t>
  </si>
  <si>
    <t>max. 100 W</t>
  </si>
  <si>
    <t>Konektory</t>
  </si>
  <si>
    <t xml:space="preserve">3-pin XLR </t>
  </si>
  <si>
    <t>Stupeň krytí</t>
  </si>
  <si>
    <t>IP65</t>
  </si>
  <si>
    <t>Cena za 4 ks (Kč bez DPH)</t>
  </si>
  <si>
    <t xml:space="preserve">Položka č. 2   </t>
  </si>
  <si>
    <t>Svítidlo LED Wash panel</t>
  </si>
  <si>
    <t>kompaktní plošné vícefunkční svítidlo typu „Strobo / Blinder / Wash“ se světelným zdrojem tvořeným velkým množstvím SMD LED, rozložených po téměř celé čelní ploše svítidla. DMX řízení nebo autonomní provoz.</t>
  </si>
  <si>
    <t>Optika</t>
  </si>
  <si>
    <t>pevný projekční úhel 75°</t>
  </si>
  <si>
    <t xml:space="preserve">min. 640x SMD LED RGBW 0,2 W, ve čtyřech samostatně ovládaných segmentech; nastavitelná frekvence záblesků min. 1 – 20 Hz. </t>
  </si>
  <si>
    <t>Barvy</t>
  </si>
  <si>
    <t>míchání barev: RGBW; vestavěná paleta barev</t>
  </si>
  <si>
    <t>Efekty a funkce</t>
  </si>
  <si>
    <t>Red, Green, Blue, White, Colour macros, Dimmer, Flash Duration, Flash Rate, Sound sensitivity</t>
  </si>
  <si>
    <t>Řízení</t>
  </si>
  <si>
    <t xml:space="preserve">protokol DMX 512 po kabelu (konektory XLR5 nebo XLR3), autonomní režim,  režimy Master/Slave a Sound; ovládací panel s OLED displejem. </t>
  </si>
  <si>
    <t>Váha a rozměry (š x v x h)</t>
  </si>
  <si>
    <t>max. 3,5 kg, max. 400 x 260 x 100 mm</t>
  </si>
  <si>
    <t>Cena za 8 ks (Kč bez DPH)</t>
  </si>
  <si>
    <t xml:space="preserve">Položka č. 3    </t>
  </si>
  <si>
    <t xml:space="preserve">Set čtyř LED pohyblivých hlav </t>
  </si>
  <si>
    <t>Sada čtyř LED svítidel typu pohyblivá hlava s minimálně 7x40W RGBW LED multičipy včetně case</t>
  </si>
  <si>
    <t>Rozpětí paprsku</t>
  </si>
  <si>
    <t>motorizovaný zoom v rozmezí alespoň 4° - 60°, optický systém zoomu alespoň 15:1</t>
  </si>
  <si>
    <t>Světelné hodnoty</t>
  </si>
  <si>
    <t xml:space="preserve">celkový světelný tok / osová světelnost z 5m je alespoň 2.288 lm / 8.190 lx </t>
  </si>
  <si>
    <t>Funkce</t>
  </si>
  <si>
    <t>RGBW nebo CMY míchání barev; virtuální barevné kolečko s 66 přednastavenými barvami; vložený difúzní filtr; variabilní CTO (color temerature orange) v rozmezí alespoň 2700K – 8000K; stroboskopický efekt; pulzní efekt; jemné stmívání v rozmezí 0% - 100%; funkce red shift a thermal delay</t>
  </si>
  <si>
    <t>Ovládání</t>
  </si>
  <si>
    <t>ovládání pomocí USITT DMX-512 a RDM protokolu; funkce stand-alone (samostatné zařízení); ovládání pomocí LCD displej a tlačítek přímo na šasi; 8-mi či 16-ti bit. pohyby (otočení alespoň o 450°, náklon alespoň o 230°), možnost upravovat barvy, zoom, intenzitu světla</t>
  </si>
  <si>
    <t>Zbezpečení</t>
  </si>
  <si>
    <t>ochrana IP20</t>
  </si>
  <si>
    <t>Životnost</t>
  </si>
  <si>
    <t>očekávaná životnost LED je minimálně 20.000 hodin a poté následná svítivost je odhadována na alespoň 70%</t>
  </si>
  <si>
    <t>Hmotnost/jedno svítidlo</t>
  </si>
  <si>
    <t>max. 6 kg</t>
  </si>
  <si>
    <t>součástí balení je systém uchycení Omega pro bezpečné zavěšení světla na truss; přívodní napájecí kabel do 220V</t>
  </si>
  <si>
    <t>max. 20 dB(A) na 1 m (quiet mode),  max. 35 dB(A) na 1 m (auto mode)</t>
  </si>
  <si>
    <t>Case</t>
  </si>
  <si>
    <t>Svítidla budou dodána v originálním bezpečnostním case pro 4 ks svítidel s polstrováním, úložným prostorem pro příslušenství, rohovým kováním, motýlovými zámky a přepravními kolečky.</t>
  </si>
  <si>
    <t xml:space="preserve">Položka č. 4  </t>
  </si>
  <si>
    <t>Plošné LED svítidlo - pracovní</t>
  </si>
  <si>
    <t>plošné LED pracovní svítidlo o výkonu 150W (ekvivalent 800W halogenové výbojky)</t>
  </si>
  <si>
    <t>Typ LED</t>
  </si>
  <si>
    <t>SMD</t>
  </si>
  <si>
    <t>Teplota chromatičnosti</t>
  </si>
  <si>
    <t>teplá bílá 2500 - 3000K</t>
  </si>
  <si>
    <t>IP65 - prachotěsné, odolné vůči tryskající vodě</t>
  </si>
  <si>
    <t>Deklarovaná životnost (h)</t>
  </si>
  <si>
    <t>Další vlastnosti</t>
  </si>
  <si>
    <t>Index podání barev: CRI 80
úhel vyzařování: 100°
svítivost: min. 11000 lm</t>
  </si>
  <si>
    <t>Materiál a barevné provedení</t>
  </si>
  <si>
    <t>hliníkové tělo a skleněný kryt, barva černá</t>
  </si>
  <si>
    <t>max.: 410 x 330 x 60 mm</t>
  </si>
  <si>
    <t xml:space="preserve">Položka č. 5    </t>
  </si>
  <si>
    <t>LED svítidlo typu sunstrip</t>
  </si>
  <si>
    <t>světelný zdroj</t>
  </si>
  <si>
    <t>10 x 14W LED (hot/cool white)</t>
  </si>
  <si>
    <t>DMX režimy</t>
  </si>
  <si>
    <t>1,2,3,10, 20 kanálů</t>
  </si>
  <si>
    <t>145 W</t>
  </si>
  <si>
    <t>DMX, Manual, Auto, Master/Slave, OLED display</t>
  </si>
  <si>
    <t>DMX porty input/output (3- a 5-pin)</t>
  </si>
  <si>
    <t>Napájení</t>
  </si>
  <si>
    <t>Power Twist vstup a výstup</t>
  </si>
  <si>
    <t>max. 1000 x 140 x80 mm</t>
  </si>
  <si>
    <t>Rámeček na svítidlo typu PAR64</t>
  </si>
  <si>
    <t>rámeček pro uchycení barevných filtrů kompatibilní se svítidlem PAR64 (která již na škole existují)</t>
  </si>
  <si>
    <t>Barva</t>
  </si>
  <si>
    <t>černá</t>
  </si>
  <si>
    <t>Cena za 15 ks (Kč bez DPH)</t>
  </si>
  <si>
    <t>Optiky na profilová světla</t>
  </si>
  <si>
    <t>Optika Zoom kompatibilní se svítidlem ETC Source Four (která již na škole existují)</t>
  </si>
  <si>
    <t>nastavitelný 25° až 50°</t>
  </si>
  <si>
    <t>Filtr LEE 200</t>
  </si>
  <si>
    <t xml:space="preserve">Barevný gelový filtr dle vzorníku LEE filters 200 Double C.T.B. </t>
  </si>
  <si>
    <t>Baleni</t>
  </si>
  <si>
    <t>role 762x122cm</t>
  </si>
  <si>
    <t>Položka č. 9</t>
  </si>
  <si>
    <t>Filtr LEE 201</t>
  </si>
  <si>
    <t>Barevný gelový filtr dle vzorníku LEE filters 201 Full C.T.B.</t>
  </si>
  <si>
    <t xml:space="preserve">role 762x122cm </t>
  </si>
  <si>
    <t>Položka č. 10</t>
  </si>
  <si>
    <t>Filtr LEE 202</t>
  </si>
  <si>
    <t>Barevný gelový filtr dle vzorníku LEE filters 202 1/2 C.T.B.</t>
  </si>
  <si>
    <t>Položka č. 11</t>
  </si>
  <si>
    <t>Filtr LEE 204</t>
  </si>
  <si>
    <t>Barevný gelový filtr dle vzorníku LEE filters 204 Full C.T.O.</t>
  </si>
  <si>
    <t>Položka č. 12</t>
  </si>
  <si>
    <t>Filtr LEE 205</t>
  </si>
  <si>
    <t>Barevný gelový filtr dle vzorníku LEE filters 205 1/2 C.T.O.</t>
  </si>
  <si>
    <t>Položka č. 13</t>
  </si>
  <si>
    <t>Filtr LEE 280</t>
  </si>
  <si>
    <t>Matná, černá hliníková folie dle vzorníku LEE filters 280 Black foil</t>
  </si>
  <si>
    <t>role 762x60cm</t>
  </si>
  <si>
    <t>Položka č. 14</t>
  </si>
  <si>
    <t>DMX kabel 20m</t>
  </si>
  <si>
    <t>5 pin XLR male - 5 pin XLR female</t>
  </si>
  <si>
    <t>Průřez vodičů</t>
  </si>
  <si>
    <t xml:space="preserve">min. 2x0,25mm </t>
  </si>
  <si>
    <t>Určeno pro přenos DMX signálu</t>
  </si>
  <si>
    <t>Impedance</t>
  </si>
  <si>
    <t>110 Ohm</t>
  </si>
  <si>
    <t>Délka</t>
  </si>
  <si>
    <t>20m</t>
  </si>
  <si>
    <t>Položka č. 15</t>
  </si>
  <si>
    <t>DMX kabel 30m</t>
  </si>
  <si>
    <t>30m</t>
  </si>
  <si>
    <t>Cena za 2 ks (Kč bez DPH)</t>
  </si>
  <si>
    <t>Položka č. 16</t>
  </si>
  <si>
    <t>DMX kabel 25m</t>
  </si>
  <si>
    <t>25m</t>
  </si>
  <si>
    <t>Položka č. 17</t>
  </si>
  <si>
    <t>DMX kabel 10m</t>
  </si>
  <si>
    <t>Délky kabelů</t>
  </si>
  <si>
    <t>10m</t>
  </si>
  <si>
    <t>Cena za 10 ks (Kč bez DPH)</t>
  </si>
  <si>
    <t>Položka č. 18</t>
  </si>
  <si>
    <t>C-hák protiplechem</t>
  </si>
  <si>
    <t>C - hák unverzální s přítlačným protiplechem k zavěšení světel na truss</t>
  </si>
  <si>
    <t>Průměr trubky</t>
  </si>
  <si>
    <t>30-60mm</t>
  </si>
  <si>
    <t>Nosnost</t>
  </si>
  <si>
    <t>50kg</t>
  </si>
  <si>
    <t>Šroub pro uchycení světla</t>
  </si>
  <si>
    <t>M10</t>
  </si>
  <si>
    <t>Položka č. 19</t>
  </si>
  <si>
    <t>C-hák univerzální</t>
  </si>
  <si>
    <t>C - hák unverzální bez protiplechu k zavěšení světel na truss</t>
  </si>
  <si>
    <t>Položka č. 20</t>
  </si>
  <si>
    <t>Sada adresovatelných LED tyčí</t>
  </si>
  <si>
    <t>Výkon jedné tyče</t>
  </si>
  <si>
    <t>35W</t>
  </si>
  <si>
    <t>CRI</t>
  </si>
  <si>
    <t>alespoň 97</t>
  </si>
  <si>
    <t>TLCI</t>
  </si>
  <si>
    <t>alespoň 98</t>
  </si>
  <si>
    <t>Rozsah barevných teplot</t>
  </si>
  <si>
    <t>2700K-12000K</t>
  </si>
  <si>
    <t>On-board, 2.4G, Bluetooth, DMX/RDM</t>
  </si>
  <si>
    <t>Max 600mm</t>
  </si>
  <si>
    <t>Osvětlení v 1m při 2700K</t>
  </si>
  <si>
    <t>alespoň 342 lux</t>
  </si>
  <si>
    <t>Osvětlení v 3m při 2700K</t>
  </si>
  <si>
    <t>alespoň 38 lux</t>
  </si>
  <si>
    <t>Počet tyčí v sadě</t>
  </si>
  <si>
    <t>Příslušenství v rámci sady</t>
  </si>
  <si>
    <t>4x adaptér, 4x napájecí kabel, 1x pouzdro</t>
  </si>
  <si>
    <t>Položka č. 21</t>
  </si>
  <si>
    <t>Redukce aviation na DMX</t>
  </si>
  <si>
    <t>Kabelová redukce kompatibilní s položkou č. 20, umožňující ovládat LED tyče pomocí DMX 5-pin</t>
  </si>
  <si>
    <t>1x aviation konektor na 2x XLR 5-pin (1x male + 1x female)</t>
  </si>
  <si>
    <t>Položka č. 22</t>
  </si>
  <si>
    <t>Kontroler adresovatelných LED pásků</t>
  </si>
  <si>
    <t>Podporované protokoly</t>
  </si>
  <si>
    <t>Art-Net, sACN, KiNet a ESP</t>
  </si>
  <si>
    <t>Počet ovládaných universe</t>
  </si>
  <si>
    <t>minimálně 8</t>
  </si>
  <si>
    <t>Počet ovládaných pixelů</t>
  </si>
  <si>
    <t>minimálně 1024 RGBW, 1360 RGB nebo 4096 W</t>
  </si>
  <si>
    <t>standalone s vlastním generátorem efektů</t>
  </si>
  <si>
    <t>Spotřeba</t>
  </si>
  <si>
    <t>max. 5W</t>
  </si>
  <si>
    <t>Napájecí napětí</t>
  </si>
  <si>
    <t>4 - 60V</t>
  </si>
  <si>
    <t>2x RJ-45, 2x 4-Pin Phoenix output, 1x 2-Pin input for power supply</t>
  </si>
  <si>
    <t>Položka č. 23</t>
  </si>
  <si>
    <t>Napájecí zdroj 500W k LED páskům</t>
  </si>
  <si>
    <t>Vstupní napětí</t>
  </si>
  <si>
    <t>100-277VAC</t>
  </si>
  <si>
    <t>Výstupní napětí</t>
  </si>
  <si>
    <t>12V</t>
  </si>
  <si>
    <t>Účinnost</t>
  </si>
  <si>
    <t>alespoň 91%</t>
  </si>
  <si>
    <t>Výstupní proud</t>
  </si>
  <si>
    <t xml:space="preserve"> 41,7A</t>
  </si>
  <si>
    <t>Výkon</t>
  </si>
  <si>
    <t>500W</t>
  </si>
  <si>
    <t>Krytí</t>
  </si>
  <si>
    <t>IP67</t>
  </si>
  <si>
    <t>max 260x82x37mm</t>
  </si>
  <si>
    <t>Položka č. 24</t>
  </si>
  <si>
    <t>Napájecí zdroj 150W k LED páskům</t>
  </si>
  <si>
    <t>170 - 250V AC</t>
  </si>
  <si>
    <t>Ochrany</t>
  </si>
  <si>
    <t>tepelná, proti zkratu, proti přetížení</t>
  </si>
  <si>
    <t>Maximální výstupní proud</t>
  </si>
  <si>
    <t>alespoň 12,5A</t>
  </si>
  <si>
    <t>150W</t>
  </si>
  <si>
    <t>max 240x68x43mm</t>
  </si>
  <si>
    <t>Položka č. 25</t>
  </si>
  <si>
    <t>Adresovatelný LED pásek</t>
  </si>
  <si>
    <t>Typ čipu</t>
  </si>
  <si>
    <t>SMD RGB 5050 WS2815</t>
  </si>
  <si>
    <t>Šířka pásku</t>
  </si>
  <si>
    <t>10mm</t>
  </si>
  <si>
    <t>Počet LED diod</t>
  </si>
  <si>
    <t>60 LED / m</t>
  </si>
  <si>
    <t>18 W / m</t>
  </si>
  <si>
    <t>Dělitelnost pásku</t>
  </si>
  <si>
    <t>16,6 mm</t>
  </si>
  <si>
    <t>Ovládání LED</t>
  </si>
  <si>
    <t>každá LED samostatně</t>
  </si>
  <si>
    <t>IP 67</t>
  </si>
  <si>
    <t>Množství</t>
  </si>
  <si>
    <t>40m</t>
  </si>
  <si>
    <t>Položka č. 26</t>
  </si>
  <si>
    <t>Prodlužovací kabel 230V 3m</t>
  </si>
  <si>
    <t>Kabel</t>
  </si>
  <si>
    <r>
      <rPr>
        <sz val="10"/>
        <color rgb="FF000000"/>
        <rFont val="Calibri"/>
        <family val="2"/>
      </rPr>
      <t>3-žílový pryžový harmonizovaný kabel pro střední mechanické namáhání 3G2,5 (CGTG 3Cx2,5); Jmenovitý průřez vodiče: 2,5mm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 xml:space="preserve">; třída vodiče 5 = jemné lanko; Izolace žil: guma (EPR) barevné rozlišení; Plášť kabelu: guma (EPR) černá barva </t>
    </r>
  </si>
  <si>
    <t>Vidlice</t>
  </si>
  <si>
    <r>
      <rPr>
        <sz val="10"/>
        <color rgb="FF000000"/>
        <rFont val="Calibri"/>
        <family val="2"/>
      </rPr>
      <t>Pryžová zástrčka s ochranným kontaktem, 2pól. + zemnění, 16 A 250 V, podle DIN 49440/441, barva černá, druh krytí s ochranou proti odstřikující vodě IP44, se dvěma zemnicími systémy podle CEE 7/VII, pro připojení do 3x2,5 mm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, Materiál: plná guma, černá barva; připojení: šroubová svorka; Jmenovité napětí/proud: 230V/ 16A</t>
    </r>
  </si>
  <si>
    <t>Zásuvka</t>
  </si>
  <si>
    <r>
      <rPr>
        <sz val="10"/>
        <color rgb="FF000000"/>
        <rFont val="Calibri"/>
        <family val="2"/>
      </rPr>
      <t>Pryžová spojka (zásuvka), bez manžety, se systémem zemnění podle CEE 7/V, barva černá, pro připojení do 3x2,5 mm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; Materiál: plná guma, černá barva; Připojení: šroubová svorka; Jmenovité napětí/proud: 230V / 16A</t>
    </r>
  </si>
  <si>
    <t>3m</t>
  </si>
  <si>
    <t>Položka č. 27</t>
  </si>
  <si>
    <t>Prodlužovací kabel 230V 5m</t>
  </si>
  <si>
    <r>
      <t>Pryžová zástrčka s ochranným kontaktem, 2pól. + zemnění, 16 A 250 V, podle DIN 49440/441, barva černá, druh krytí s ochranou proti odstřikující vodě IP44, se dvěma zemnicími systémy podle CEE 7/VII, pro připojení do 3x2,5 mm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, Materiál: plná guma, černá barva; připojení: šroubová svorka; Jmenovité napětí/proud: 230V/ 16A</t>
    </r>
  </si>
  <si>
    <r>
      <t>Pryžová spojka (zásuvka), bez manžety, se systémem zemnění podle CEE 7/V, barva černá, pro připojení do 3x2,5 mm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; Materiál: plná guma, černá barva; Připojení: šroubová svorka; Jmenovité napětí/proud: 230V / 16A</t>
    </r>
  </si>
  <si>
    <t>5m</t>
  </si>
  <si>
    <t>Položka č. 28</t>
  </si>
  <si>
    <t>Prodlužovací kabel 230V 10m</t>
  </si>
  <si>
    <r>
      <t>3-žílový pryžový harmonizovaný kabel pro střední mechanické namáhání 3G2,5 (CGTG 3Cx2,5); Jmenovitý průřez vodiče: 2,5mm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; třída vodiče 5 = jemné lanko; Izolace žil: guma (EPR) barevné rozlišení; Plášť kabelu: guma (EPR) černá barva </t>
    </r>
  </si>
  <si>
    <t>Položka č. 29</t>
  </si>
  <si>
    <t>Čtyřzásuvka bez přívodu</t>
  </si>
  <si>
    <t>čtynásobná- černá; Materiál: termoplast; Připojení: šroubové svorky; Jmenovité napětí/proud: 230V/16A; krytí IP20; se systémem zemnění podle CEE 7/V</t>
  </si>
  <si>
    <t>Cena za 25 ks (Kč bez DPH)</t>
  </si>
  <si>
    <t>Položka č. 30</t>
  </si>
  <si>
    <t>Kabel CYSY 3x2,5mm</t>
  </si>
  <si>
    <r>
      <rPr>
        <sz val="10"/>
        <color rgb="FF000000"/>
        <rFont val="Calibri"/>
        <family val="2"/>
      </rPr>
      <t>3-žílový PVC harmonizovaný kabel pro střední mechanické namáhání 3G2,5 (CYSY 3Cx2,5); Jmenovitý průřez vodiče: 2,5mm</t>
    </r>
    <r>
      <rPr>
        <vertAlign val="superscript"/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 xml:space="preserve">; třída vodiče 5 = jemné lanko; Izolace žil: PVC; barevné rozlišení; Plášť kabelu: PVC) černá barva </t>
    </r>
  </si>
  <si>
    <t>150m</t>
  </si>
  <si>
    <t>Položka č. 31</t>
  </si>
  <si>
    <t>Šestizásuvka bez přívodu</t>
  </si>
  <si>
    <t>šestinásobná - černá; Materiál: termoplast; Připojení: šroubové svorky; Jmenovité napětí/proud: 230V/16A; krytí IP20; se systémem zemnění podle CEE 7/V</t>
  </si>
  <si>
    <t>Položka č. 32</t>
  </si>
  <si>
    <t>Vidlice 230V</t>
  </si>
  <si>
    <t>Cena za 30 ks (Kč bez DPH)</t>
  </si>
  <si>
    <t>Položka č. 1</t>
  </si>
  <si>
    <t>Bezdrátové IEM</t>
  </si>
  <si>
    <t>Bezdrátový systém zpětného monitoringu (In-Ear Monitoring)</t>
  </si>
  <si>
    <t>Součásti systému</t>
  </si>
  <si>
    <t>2x UHF bodypack příjmač, 9,5" vysílač, 2x sluchátka</t>
  </si>
  <si>
    <t>Bodypacky - 3,5 mm jack pro sluchátka
vysílač - 2 x XLR, 2x 6,3 mm jack
anténa - 1x BNC 50 Ohm</t>
  </si>
  <si>
    <t>Rozsah vysílacích frekvencí</t>
  </si>
  <si>
    <t>Frekvenční pásmo A1 470 - 516 MHz</t>
  </si>
  <si>
    <t>Ladění</t>
  </si>
  <si>
    <t>až 20 skupin frekvencí s 16 předvolbami pro okamžité použití a jednu skupinu s možností naladění jakékoliv frekvence v daném rozsahu; Počet vysílacích frekvencí až 1680</t>
  </si>
  <si>
    <t>Módy</t>
  </si>
  <si>
    <t>Stereo / focus / mono</t>
  </si>
  <si>
    <t>Frekvenční rozsah</t>
  </si>
  <si>
    <t>25 to 15,000 Hz</t>
  </si>
  <si>
    <t>Vysílací výkon</t>
  </si>
  <si>
    <t>přepínatelný 10/30/50 mW</t>
  </si>
  <si>
    <t>Výstupní úroveň (sluchátka)</t>
  </si>
  <si>
    <t>2 x 100 mW/32 Ohm</t>
  </si>
  <si>
    <t>Napájení bodypacků</t>
  </si>
  <si>
    <t xml:space="preserve">2x2 tužkové baterie AA </t>
  </si>
  <si>
    <t>Autotune - vyhledání volných frekvencí, HDX systém potlačení VF šumu, Pilot tone</t>
  </si>
  <si>
    <t>K přijímačům budou dodány dvě pasivní antény kompatibilní s IEM přijímačem a s frekvenčním pásmem A1 s konektorem BNC</t>
  </si>
  <si>
    <t>Headsety</t>
  </si>
  <si>
    <t>Směrový kondenzátorový mikrofon (kapsle 5mm) s flexibilní náhlavní soupravou.</t>
  </si>
  <si>
    <t>Směrová charakteristika</t>
  </si>
  <si>
    <t>cardioida</t>
  </si>
  <si>
    <t>20 Hz - 20 kHz</t>
  </si>
  <si>
    <t>béžová (nevýrazný tělový odstín pro použití v divadelním prostředí)</t>
  </si>
  <si>
    <t>Konektor</t>
  </si>
  <si>
    <t>3-pole LEMO</t>
  </si>
  <si>
    <t>Max. SPL, THD 10%</t>
  </si>
  <si>
    <t>144dB SPL peak</t>
  </si>
  <si>
    <t>Citlivost, nominal, ±3 dB at 1 kHz</t>
  </si>
  <si>
    <t>6mV/Pa; -44 dB re. 1 V/Pa</t>
  </si>
  <si>
    <t>výstupná impedance</t>
  </si>
  <si>
    <t>30 - 40 Ω</t>
  </si>
  <si>
    <t>Vlastnosti</t>
  </si>
  <si>
    <t>odnímatelný a natsavitelný "týlní oblouk" za uši a krk, dovoluje montáž mikrofonu na levou i pravou starnu.
Délka kabelu: 1-1,5m</t>
  </si>
  <si>
    <t>DAW software</t>
  </si>
  <si>
    <t>Produkční audio software Pro Tools (Studio) Perpetual License - EDU | Avid (na škole již existuje a používá se pro potřeby výuky)</t>
  </si>
  <si>
    <t>Počet vstupů a výstupů</t>
  </si>
  <si>
    <t>až 64 zároveň</t>
  </si>
  <si>
    <t>Počet stop</t>
  </si>
  <si>
    <t>512 audio, 128 aux, 128 VCA, 64 master, 1024 MIDI, 512 instrument</t>
  </si>
  <si>
    <t>Počet video stop</t>
  </si>
  <si>
    <t>multikanálové míchání stereo, surround, Dolby Atmos, Ambisonics</t>
  </si>
  <si>
    <t>integrace s hardware kontrolery přes EUCON a Mackie HUI protocol, nativně podporuje DAW kontroler z položky č. 4</t>
  </si>
  <si>
    <t>Typ licence</t>
  </si>
  <si>
    <t>trvalá (perpetual) EDU</t>
  </si>
  <si>
    <t>DAW kontroler</t>
  </si>
  <si>
    <t>Fadery</t>
  </si>
  <si>
    <t>min. 8 dotykově citlivých 100 mm dlohých motorizovaných faderů</t>
  </si>
  <si>
    <t>Enkodéry</t>
  </si>
  <si>
    <t>min. 8 dotykově citlivých otočných konbů</t>
  </si>
  <si>
    <t>Displaye</t>
  </si>
  <si>
    <t>min. 8 OLED displejů s vysokým rozlišením</t>
  </si>
  <si>
    <t>Ovládací prvky a další funkce</t>
  </si>
  <si>
    <t xml:space="preserve"> hardwarová tlačítka / klávesy pro různé funkce a výběr režimu, včetně Mute, Solo, Record-enable, Bank, Nudge; zabudovaný stojan na tablet, včetně nabíjecího USB portu</t>
  </si>
  <si>
    <t>EUCON, HUI and Mackie Control applications</t>
  </si>
  <si>
    <t>Kompatibilita</t>
  </si>
  <si>
    <t>možnost nativně ovládat DAW z položky č. 3</t>
  </si>
  <si>
    <t>Licence pro odbavovací software</t>
  </si>
  <si>
    <t>Qlab 5 software pro ovládání audia, videa a světel po jednotlivých krocích (Cues), nabízí širokou škálu možností práce s mediálním materiálem.  (na šklole již využíváno pro potřeby výuky i jako součást technologických řetězců na DF i v obou školních divadlech)</t>
  </si>
  <si>
    <t>Licence</t>
  </si>
  <si>
    <t xml:space="preserve">Licence QLab 5 typu Full-Featured One Time EDU </t>
  </si>
  <si>
    <t>Audio</t>
  </si>
  <si>
    <t>Maticové směrování zvuku, podpora vícekanálového zvuku, řetězce zvukových efektů, podpora Dante, AVB, NDI, nástroje pro míchání zvuku.</t>
  </si>
  <si>
    <t xml:space="preserve">Video </t>
  </si>
  <si>
    <t>Přizpůsobení geometrie pro mapování projekce, více než 1000 videovrstev, řetězení videoefektů, režimy prolnutí obrazu.</t>
  </si>
  <si>
    <t>Světla</t>
  </si>
  <si>
    <t>Neomezený počet DMX universů pře ArtNet nebo USB, knihovny definic osvětlovacích zařízení.</t>
  </si>
  <si>
    <t>Zvuková karta</t>
  </si>
  <si>
    <t>Analogové vstupy</t>
  </si>
  <si>
    <t>2 x vstupy (mic/instrument/line) s mikrofonním předzesilovačem XMAX Class A, 2 x vstupy (mic/line) s mikrofonním předzesilovačem XMAX Class A</t>
  </si>
  <si>
    <t>Analogové výstupy</t>
  </si>
  <si>
    <t>2 x 6,3 mm jack balanced TRS main výstupy, 2 x balanced 6,3 mm jack TRS line výstup, 1x sluchátkový výstup</t>
  </si>
  <si>
    <t>MIDI</t>
  </si>
  <si>
    <t xml:space="preserve">In/Out </t>
  </si>
  <si>
    <t>S/PDIF</t>
  </si>
  <si>
    <t>In/Out</t>
  </si>
  <si>
    <t xml:space="preserve">Parametry mikrofonních vstupů </t>
  </si>
  <si>
    <t>Maximální úroveň: +16 dBu (balanced, min gain)
Rozsah Gain: 80 dB
Frekvenční charakteristika: 20 Hz - 20 kHz (±0.15 dB, min gain, 48 kHz)
Dynamický rozsah: 114 dB (A-wtd, min gain)
THD + N: 0.007% (1 kHz, -1 dBFS, min gain)
EIN: -130 dBu (max gain, 150 Ohm, A-wtd)
Impedance vstupu: 1,6 kOhm
Fantomové napájení: +48 VDC (10 mA pro kanál)</t>
  </si>
  <si>
    <t>Dynamický rozsah převodníku ADC</t>
  </si>
  <si>
    <t>114 dB</t>
  </si>
  <si>
    <t>Dynamický rozsah převodníku DAC</t>
  </si>
  <si>
    <t>USB</t>
  </si>
  <si>
    <t>USB-C</t>
  </si>
  <si>
    <t>Sluchátka</t>
  </si>
  <si>
    <t>Typ</t>
  </si>
  <si>
    <t>Uzavřerná studiová sluchátka (arround ear - circumaural)</t>
  </si>
  <si>
    <t>80 Ohm</t>
  </si>
  <si>
    <t>Frekvenční charakteristika</t>
  </si>
  <si>
    <t>5 - 35,000 Hz</t>
  </si>
  <si>
    <t>min. 3 m, jednostranný rovný kabel s 3.5 mm jack konektorem včetně redukce na 6,3 mm jack</t>
  </si>
  <si>
    <t>Harmonické zkreslení</t>
  </si>
  <si>
    <t>max. 0,2%</t>
  </si>
  <si>
    <t>Nominální SPL</t>
  </si>
  <si>
    <t>96 dB</t>
  </si>
  <si>
    <t>Izolace okolního hluku</t>
  </si>
  <si>
    <t>min. 18 dBA</t>
  </si>
  <si>
    <t>Zatížitelnost</t>
  </si>
  <si>
    <t>100 mW</t>
  </si>
  <si>
    <t>Sada 2ks kondenzátorobvých mikrofonů</t>
  </si>
  <si>
    <t>Stereo sada dvou kusů malomembránových mikrofonů pro bicí a akustické nástroje</t>
  </si>
  <si>
    <t>kardioida</t>
  </si>
  <si>
    <t>Průměr kapsle</t>
  </si>
  <si>
    <t>1/2"</t>
  </si>
  <si>
    <t>20 - 20.000 Hz</t>
  </si>
  <si>
    <t>Výstupní impedance</t>
  </si>
  <si>
    <t>100 Ohm</t>
  </si>
  <si>
    <t>Max. SPL</t>
  </si>
  <si>
    <t>143 dB (1 kHz, 1% THD na 1kOhm zatížení)</t>
  </si>
  <si>
    <t>Max. výstupní úroveň</t>
  </si>
  <si>
    <t xml:space="preserve">13.9mV </t>
  </si>
  <si>
    <t>phantom 24-48V</t>
  </si>
  <si>
    <t>2x držák, 2x závitová redukce, 2x větrná ochrana</t>
  </si>
  <si>
    <t>Stage piano</t>
  </si>
  <si>
    <t>Klaviatura</t>
  </si>
  <si>
    <t>88 kláves, kladívková mechanika, snímání dynamiky pomocí min. 3 kontaktů, aftertouch</t>
  </si>
  <si>
    <t>Zvukové banky</t>
  </si>
  <si>
    <t>zvuky akustického piána s technologií TRS a spektrální interpolací s vysokým rozlišením.
zvuky elektrického piána s fyzickým modelováním Vintage Electric
8 zvukových bank s více než 200 továrními zvuky</t>
  </si>
  <si>
    <t>Efekty</t>
  </si>
  <si>
    <t>sekce: Insert FX1, Insert FX2, Master Delay, Master Reverb</t>
  </si>
  <si>
    <t>Vstupy</t>
  </si>
  <si>
    <t xml:space="preserve">4 audio vstupy Mic/Line s možností efektování, mono 6.3 mm jack (mono/stereo)
3 univerzální pedálové vstupy </t>
  </si>
  <si>
    <t>Výstupy</t>
  </si>
  <si>
    <t>2x analog out, 1x sluchátkový výstup, (6,3 mm jack)</t>
  </si>
  <si>
    <t>Rozhraní</t>
  </si>
  <si>
    <t>MIDI po USB i DIN
audio přes USB</t>
  </si>
  <si>
    <t>Další funkce</t>
  </si>
  <si>
    <t>4 stopý digital mixer s možností použití externích analogových vstupů
interní digitální mix s EQ, 8 insertovými a 2 masterefekty
min. 250 uživatelských programů, min. 16 Favorite skupin po 24 programech</t>
  </si>
  <si>
    <t>sustain pedál, napájecí adaptér</t>
  </si>
  <si>
    <t>Kancelářský notebook 15"</t>
  </si>
  <si>
    <t>Displej / grafika</t>
  </si>
  <si>
    <t>úhlopříčka 15,6“; rozlišení min. 1920 x 1080 (Full HD); antireflexní IPS displej; integrovaná grafická karta.</t>
  </si>
  <si>
    <t>CPU</t>
  </si>
  <si>
    <t>RAM</t>
  </si>
  <si>
    <t>min. 16GB, DDR4</t>
  </si>
  <si>
    <t>Úložiště</t>
  </si>
  <si>
    <t>NVMe SSD, min. 512GB</t>
  </si>
  <si>
    <t>1x HDMI 2.1, 1x Thunderbolt 4, 3x USB 3.2 Gen1, 1xRJ45</t>
  </si>
  <si>
    <t>Baterie</t>
  </si>
  <si>
    <t xml:space="preserve">50Wh Li-ion battery - 65W </t>
  </si>
  <si>
    <t>Další výbava</t>
  </si>
  <si>
    <t>numerická klávesnice, čtečka otisků prstů, podsvícená klávesnice, wlan, GLAN, BT, kamera, zabudovaný mikrofon</t>
  </si>
  <si>
    <t>Operační systém</t>
  </si>
  <si>
    <t>Windows 11 (který je na škole již využíván pro administrativu i potřeby výuky)</t>
  </si>
  <si>
    <t>Multimediální Notebook 15"</t>
  </si>
  <si>
    <t xml:space="preserve">úhlopříčka 15,6“; rozlišení min. 2880x1620; dotykový; lesklý OLED displej; jas alespoň 550 nitů; integrovaná grafická karta </t>
  </si>
  <si>
    <t>min. 16GB, LPDDR5</t>
  </si>
  <si>
    <t>1x HDMI 2.0b, 2x Thunderbolt 4, 1x USB 3.2 Gen2, 1x 3,5mm kombinovaný zvukový konektor</t>
  </si>
  <si>
    <t>96 Wh, 3S2P, 6článková baterie Li-ion</t>
  </si>
  <si>
    <t>numerická klávesnice, čtečka karet Micro SD</t>
  </si>
  <si>
    <t>iPad 10,9"</t>
  </si>
  <si>
    <t>iPad pro dálkové ovládání osvětlovacího pultu (kvůli kompatibilitě SW)</t>
  </si>
  <si>
    <t>Display</t>
  </si>
  <si>
    <t>10,9palcový (úhlopříčně) Multi‑Touch displej s LED podsvícením a technologií IPS
Rozlišení 2360 × 1640 při 264 pixelech na palec (ppi)
Široký barevný rozsah (P3)
Antireflexní vrstva
Jas 500 nitů</t>
  </si>
  <si>
    <t>Čip</t>
  </si>
  <si>
    <t>min. 256 GB</t>
  </si>
  <si>
    <t>Rozlišení přední kamery i zadní kamery</t>
  </si>
  <si>
    <t>min. 12MPx</t>
  </si>
  <si>
    <t>Bezdrátová konektivita</t>
  </si>
  <si>
    <t>Wi‑Fi 6 802.11ax, dvě pásma současně (2,4 GHz a 5 GHz),  Bluetooth 5.0</t>
  </si>
  <si>
    <t>USB-C s podporou, nabíjení, DisplayPort, USB 3.1 Gen 2 (až 10 Gb/s)</t>
  </si>
  <si>
    <t>Vestavěná dobíjecí lithium-polymerová baterie, min. 28 Wh</t>
  </si>
  <si>
    <t>min. iOS 16</t>
  </si>
  <si>
    <t>kompatibilní tužka na dotykoý display  (2.generace)</t>
  </si>
  <si>
    <t>Notebook pro odbavování inscenací</t>
  </si>
  <si>
    <t>Mutimediální notebook 14“ s možností přímé práce v operačních systémech Mac OS, MS Windows 10 Pro, Linux, navazující na již na škole existující programové vybavení, zaměnitelný s již na škole existujícím odpovídajícím SW a HW i v náhradních dílech (periferie, napájení, SSD, ovládací prvky,…)</t>
  </si>
  <si>
    <t>Grafika</t>
  </si>
  <si>
    <t>14,2 palcový (úhlopříčně) displej s LED podsvícením a technologií IPS; nativní rozlišení 3024 × 1964 při 254 pixelech na palec s podporou miliónů barev.
XDR jas: 1 000 nitů trvalý (celá obrazovka)
SDR jas: 500 nitůŠiroký barevný gamut (P3).
Technologie True Tone
Technologie ProMotion s adaptivní obnovovací frekvencí až 120 Hz</t>
  </si>
  <si>
    <t>min. 21900 passmark bodu dle http://www.cpubenchmark.net.</t>
  </si>
  <si>
    <t>min. 32 GB jednotné paměti</t>
  </si>
  <si>
    <t>Úložište</t>
  </si>
  <si>
    <t>min. 1TB SSD</t>
  </si>
  <si>
    <t>Nabíjení a rozšíření</t>
  </si>
  <si>
    <t xml:space="preserve">Slot na kartu SDXC, Port HDMI, 3,5mm sluchátkový konektor, Port MagSafe 3, min. Tři porty Thunderbolt 4 (USB‑C) s podporou pro: Nabíjení, DisplayPort,Thunderbolt 4 (až 40 Gb/s),USB 4 (až 40 Gb/s)
</t>
  </si>
  <si>
    <t>Klávesnice a TouPad</t>
  </si>
  <si>
    <t>Podsvícená klávesnice plné velikosti: 79 (ISO) kláves CZ včetně včetně 12-ti funkčních kláves a 4 kláves se šipkami, Snímač Touch ID, Snímač okolního osvětlení, Force Touch trackpad na přesné ovládání kurzoru a rozpoznávání přítlaku - podporuje přitlačení, zrychlovače, kreslení s přítlakem a Multi‑Touch gesta.</t>
  </si>
  <si>
    <t>Integrovaná kamera</t>
  </si>
  <si>
    <t>1080p FaceTime HD kamera, obrazový signálový procesor s výpočetním videem</t>
  </si>
  <si>
    <t>Zvuk</t>
  </si>
  <si>
    <t>Hi‑fi zvuková soustava šesti reproduktorů s woofery v antirezonančním uspořádání,
Soustava tří mikrofonů studiové kvality s vysokým odstupem signálu od šumu a směrovým formováním paprsku, 
3,5mm sluchátkový konektor s pokročilou podporou vysokoimpedančních sluchátek, 
Port HDMI podporuje výstup vícekanálového zvuku</t>
  </si>
  <si>
    <t>Lithium-polymerová baterie s kapacitou min. 70 Wh
67W USB‑C napájecí adaptér
USB‑C / MagSafe 3 kabel
Podpora rychlého nabíjení USB‑C napájecím adaptérem</t>
  </si>
  <si>
    <t>Bezdrátová rozhraní</t>
  </si>
  <si>
    <t>W‑Fi 6E (802.11ax), Bluetooth 5.3</t>
  </si>
  <si>
    <t>max. 1,7 kg</t>
  </si>
  <si>
    <t>Replikátor portů</t>
  </si>
  <si>
    <t>Konektor pro připojení do PC</t>
  </si>
  <si>
    <t>USB-C s integrovaným kabelem</t>
  </si>
  <si>
    <t>2x DisplayPort, 1x HDMI, 4x USB-A, 1x RJ-45, 1x Jack 3,5mm, 
1x USB-C (data), 1x USB-C (Power delivery 100W)</t>
  </si>
  <si>
    <t>max. 130 × 60 × 20 mm</t>
  </si>
  <si>
    <t xml:space="preserve">Datové úložiště </t>
  </si>
  <si>
    <t xml:space="preserve"> čtyřšachtový 1U NAS server pro archivaci dat</t>
  </si>
  <si>
    <t>Min. 5400 passmark bodu dle http://www.cpubenchmark.net.</t>
  </si>
  <si>
    <t>Systémová paměť RAM</t>
  </si>
  <si>
    <t>min. 2GB DDR4 ECC SODIMM, rozšiřitelná až na 32GB</t>
  </si>
  <si>
    <t>Sekvenční čtení/zápis</t>
  </si>
  <si>
    <t>min. 2100 MB/s (čtení) / min. 1050 MB/s (zápis)</t>
  </si>
  <si>
    <t>Sloty pro pevnéhý disk</t>
  </si>
  <si>
    <t>čtyři, možnost rozšíření až na 8 disků s pomcí rozšiřovací jednotky</t>
  </si>
  <si>
    <t>Kompatibilní typ disku</t>
  </si>
  <si>
    <t>3.5" SATA HDD, 2.5" SATA HDD</t>
  </si>
  <si>
    <t>Porty</t>
  </si>
  <si>
    <t>4x RJ-45 1GbE LAN Port (s podporou funkcí Link Aggregation / Failover)
2x USB 3.2 Gen 1
1x eSATA
Rozšíření PCIe: 1x Gen3 x8 slot (x4 link)</t>
  </si>
  <si>
    <t>Montáž</t>
  </si>
  <si>
    <t>do racku 1U</t>
  </si>
  <si>
    <t>Systém souborů</t>
  </si>
  <si>
    <t>Interní zařízení: Btrfs, EXT4
Eterní zařízení: Btrfs, EXT4, EXT3, FAT, NTFS, HFS+, exFAT</t>
  </si>
  <si>
    <t>Spotřeba energie</t>
  </si>
  <si>
    <t>max. 50 W (za chodu), max. 20 W (hibernace pevného disku)</t>
  </si>
  <si>
    <t>Pevné disky pro datové úložiště</t>
  </si>
  <si>
    <t>HDD jednotka kompatibilní s položkou č.4</t>
  </si>
  <si>
    <t>SATA III</t>
  </si>
  <si>
    <t>Kapacita disku</t>
  </si>
  <si>
    <t>min. 12 TB</t>
  </si>
  <si>
    <t>Rozměr disků</t>
  </si>
  <si>
    <t>3,5"</t>
  </si>
  <si>
    <t>Otáčky disků</t>
  </si>
  <si>
    <t>7200ot/min</t>
  </si>
  <si>
    <t>Rychlost disků</t>
  </si>
  <si>
    <t>čtení 210 MB/s, zápis 210 MB/s</t>
  </si>
  <si>
    <t>Technologie zápisu disků</t>
  </si>
  <si>
    <t>CMR</t>
  </si>
  <si>
    <t>Cache disků</t>
  </si>
  <si>
    <t>256MB</t>
  </si>
  <si>
    <t>Pracovní zátěž disků</t>
  </si>
  <si>
    <t>180 TB/rok</t>
  </si>
  <si>
    <t>Životnost disků</t>
  </si>
  <si>
    <t>1 000 000h</t>
  </si>
  <si>
    <t>Veřejná zakázka na dodávky: „Doplnění technického vybavení studia Marta financované z NPO (2023) - část 1 Audiovizuální technika"</t>
  </si>
  <si>
    <t>Veřejná zakázka na dodávky: „Doplnění technického vybavení studia Marta financované z NPO (2023) - část 2 Osvětlovací technika"</t>
  </si>
  <si>
    <t>Veřejná zakázka na dodávky: „Doplnění technického vybavení studia Marta financované z NPO (2023) - část 3 Zvuková technika"</t>
  </si>
  <si>
    <t>Veřejná zakázka na dodávky: „Doplnění technického vybavení studia Marta financované z NPO (2023) - část 4 IT technika"</t>
  </si>
  <si>
    <t>min. 20000h normal, min. 30000h eco</t>
  </si>
  <si>
    <t>Požadované technické parametry jsou minimální nebo včetně, pokud není uvedeno jinak</t>
  </si>
  <si>
    <t>Položky financované z prostředků NPO:</t>
  </si>
  <si>
    <t>Položky finacované z vlastních prostředků:</t>
  </si>
  <si>
    <t>PC pro Fond umělecké dokumentace</t>
  </si>
  <si>
    <t>Certifikace</t>
  </si>
  <si>
    <t>Windows 11 kompatibilní</t>
  </si>
  <si>
    <t>OS Windows připojitelný do domény</t>
  </si>
  <si>
    <t>CPU benchmark passmark</t>
  </si>
  <si>
    <t>min. 30 000</t>
  </si>
  <si>
    <t>Počet jader procesoru</t>
  </si>
  <si>
    <t>12 ×</t>
  </si>
  <si>
    <t>Cache procesoru</t>
  </si>
  <si>
    <t>25 MB</t>
  </si>
  <si>
    <t>Typ paměti</t>
  </si>
  <si>
    <t>DDR5</t>
  </si>
  <si>
    <t>Frekvence paměti</t>
  </si>
  <si>
    <t>4 800 MHz</t>
  </si>
  <si>
    <t>Velikost operační paměti RAM</t>
  </si>
  <si>
    <t>32 GB</t>
  </si>
  <si>
    <t>Maximální kapacita RAM</t>
  </si>
  <si>
    <t>128 GB</t>
  </si>
  <si>
    <t>Počet slotů RAM</t>
  </si>
  <si>
    <t>4 ×</t>
  </si>
  <si>
    <t>Paměť grafické karty</t>
  </si>
  <si>
    <t>12 GB</t>
  </si>
  <si>
    <t>Sloty pro přídavné karty</t>
  </si>
  <si>
    <t>PCI Express x16</t>
  </si>
  <si>
    <t>SSD Kapacita</t>
  </si>
  <si>
    <t>512 GB (0,51 TB)</t>
  </si>
  <si>
    <t>Rozhraní interní</t>
  </si>
  <si>
    <t>M.2 (NVMe)</t>
  </si>
  <si>
    <t>Celkový počet slotů 3.5"</t>
  </si>
  <si>
    <t>2 ×</t>
  </si>
  <si>
    <t>Celkový počet slotů M.2</t>
  </si>
  <si>
    <t>Zdroj</t>
  </si>
  <si>
    <t>550 W</t>
  </si>
  <si>
    <t>USB 2.0</t>
  </si>
  <si>
    <t>3 ×</t>
  </si>
  <si>
    <t>USB 3.2 Gen 2</t>
  </si>
  <si>
    <t>1 ×</t>
  </si>
  <si>
    <t>USB 3.2 Gen 1 (USB 3.0)</t>
  </si>
  <si>
    <t>Grafické</t>
  </si>
  <si>
    <t>HDMI, DisplayPort</t>
  </si>
  <si>
    <t>Další</t>
  </si>
  <si>
    <t>RJ-45 (LAN)</t>
  </si>
  <si>
    <t>Základní příslušenství</t>
  </si>
  <si>
    <t>Myš, Klávesnice</t>
  </si>
  <si>
    <t>Úhlopříčka</t>
  </si>
  <si>
    <t xml:space="preserve">min. 37" </t>
  </si>
  <si>
    <t>Rozlišení</t>
  </si>
  <si>
    <t>3840 × 1600 px</t>
  </si>
  <si>
    <t>Typ panelu</t>
  </si>
  <si>
    <t>IPS</t>
  </si>
  <si>
    <t>Obnovovací frekvence</t>
  </si>
  <si>
    <t>60 Hz</t>
  </si>
  <si>
    <t>Odezva</t>
  </si>
  <si>
    <t>5 ms</t>
  </si>
  <si>
    <t>Maximální jas</t>
  </si>
  <si>
    <t>300 cd/m2</t>
  </si>
  <si>
    <t>Barevná hloubka</t>
  </si>
  <si>
    <t>8 bit</t>
  </si>
  <si>
    <t>Poměr stran</t>
  </si>
  <si>
    <t>Konstrukce</t>
  </si>
  <si>
    <t>Prohnutá</t>
  </si>
  <si>
    <t>Typ připojení</t>
  </si>
  <si>
    <t>DisplayPort 1.3, HDMI 1.4, USB-C</t>
  </si>
  <si>
    <t>Další připojení</t>
  </si>
  <si>
    <t>LAN, USB 3</t>
  </si>
  <si>
    <t>HDMI</t>
  </si>
  <si>
    <t>DisplayPort</t>
  </si>
  <si>
    <t>Hlavní funkce</t>
  </si>
  <si>
    <t>Reproduktory, Nastavitelná výška, Flicker-free</t>
  </si>
  <si>
    <t>Picture-by-Picture, KVM switch</t>
  </si>
  <si>
    <t>Formát (FormFaktor)</t>
  </si>
  <si>
    <t xml:space="preserve">Klasický - 2.5" Interní </t>
  </si>
  <si>
    <t>Kapacita úložiště</t>
  </si>
  <si>
    <t xml:space="preserve">min. 4 000 GB </t>
  </si>
  <si>
    <t>Rychlost čtení</t>
  </si>
  <si>
    <t>min. 560 MB/s</t>
  </si>
  <si>
    <t>Rychlost zápisu</t>
  </si>
  <si>
    <t>min. 530 MB/s</t>
  </si>
  <si>
    <t>Mean Time Before Failure</t>
  </si>
  <si>
    <t>min. 1 500 000 h</t>
  </si>
  <si>
    <t>Speciální funkce</t>
  </si>
  <si>
    <t>TRIM, SMART</t>
  </si>
  <si>
    <t>Monitor (kompatibilní s pol. č. 8)</t>
  </si>
  <si>
    <t>SDD disk (kompatibilní s pol. č. 8)</t>
  </si>
  <si>
    <t>Celkem z fin. prostředků NPO bez DPH</t>
  </si>
  <si>
    <t>Celkem z vlastních prostřeků bez DPH</t>
  </si>
  <si>
    <t>min. 10 jader; min. 13500 , passmark bodu dle: https://www.cpubenchmark.net/</t>
  </si>
  <si>
    <r>
      <rPr>
        <sz val="10"/>
        <color theme="1"/>
        <rFont val="Calibri"/>
        <family val="2"/>
        <scheme val="minor"/>
      </rPr>
      <t>min. 12 jader; min</t>
    </r>
    <r>
      <rPr>
        <sz val="10"/>
        <rFont val="Calibri"/>
        <family val="2"/>
        <scheme val="minor"/>
      </rPr>
      <t xml:space="preserve">. 21700 , passmark bodu dle: https://www.cpubenchmark.net/ </t>
    </r>
  </si>
  <si>
    <t xml:space="preserve">min. 8 jader; min. 14000 passmark bodu dle: https://www.cpubenchmark.net/ </t>
  </si>
  <si>
    <t>min. 8 GB</t>
  </si>
  <si>
    <t>Celkem za část 1 bez DPH</t>
  </si>
  <si>
    <t>Celkem za část 2 bez DPH</t>
  </si>
  <si>
    <t>Celkem za část 3 bez DPH</t>
  </si>
  <si>
    <t>Celkem za část 4 bez DPH</t>
  </si>
  <si>
    <t>max. 22 kg</t>
  </si>
  <si>
    <t>min. 25 000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</si>
</sst>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vertAlign val="superscript"/>
      <sz val="10"/>
      <name val="Calibri"/>
      <family val="2"/>
      <scheme val="minor"/>
    </font>
    <font>
      <vertAlign val="superscript"/>
      <sz val="10"/>
      <color rgb="FF000000"/>
      <name val="Calibri"/>
      <family val="2"/>
    </font>
    <font>
      <sz val="10"/>
      <color rgb="FF1D1D1F"/>
      <name val="Calibri"/>
      <family val="2"/>
    </font>
    <font>
      <sz val="10"/>
      <color rgb="FF1D1D1F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indexed="8"/>
      </left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rgb="FF000000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/>
      <right style="thin"/>
      <top/>
      <bottom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 style="double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</cellStyleXfs>
  <cellXfs count="150">
    <xf numFmtId="0" fontId="0" fillId="0" borderId="0" xfId="0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13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3" fontId="4" fillId="0" borderId="9" xfId="0" applyNumberFormat="1" applyFont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/>
    </xf>
    <xf numFmtId="4" fontId="4" fillId="4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" fontId="4" fillId="4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2" fillId="0" borderId="0" xfId="0" applyFont="1" applyAlignment="1">
      <alignment horizontal="left"/>
    </xf>
    <xf numFmtId="0" fontId="14" fillId="5" borderId="11" xfId="0" applyFont="1" applyFill="1" applyBorder="1" applyAlignment="1">
      <alignment horizontal="left" wrapText="1"/>
    </xf>
    <xf numFmtId="164" fontId="14" fillId="5" borderId="11" xfId="0" applyNumberFormat="1" applyFont="1" applyFill="1" applyBorder="1" applyAlignment="1">
      <alignment horizontal="center" wrapText="1"/>
    </xf>
    <xf numFmtId="0" fontId="3" fillId="0" borderId="0" xfId="0" applyFont="1"/>
    <xf numFmtId="0" fontId="17" fillId="0" borderId="6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18" fillId="0" borderId="0" xfId="0" applyFont="1"/>
    <xf numFmtId="0" fontId="4" fillId="0" borderId="0" xfId="0" applyFont="1" applyAlignment="1">
      <alignment horizontal="left" vertical="center"/>
    </xf>
    <xf numFmtId="0" fontId="18" fillId="0" borderId="5" xfId="0" applyFont="1" applyBorder="1" applyAlignment="1">
      <alignment horizontal="left" vertical="top" wrapText="1"/>
    </xf>
    <xf numFmtId="9" fontId="6" fillId="0" borderId="5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23" fillId="6" borderId="12" xfId="0" applyFont="1" applyFill="1" applyBorder="1" applyAlignment="1">
      <alignment horizontal="left" vertical="center" wrapText="1"/>
    </xf>
    <xf numFmtId="0" fontId="18" fillId="7" borderId="1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wrapText="1"/>
    </xf>
    <xf numFmtId="0" fontId="18" fillId="0" borderId="6" xfId="0" applyFont="1" applyBorder="1"/>
    <xf numFmtId="0" fontId="17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17" fillId="0" borderId="6" xfId="0" applyFont="1" applyBorder="1"/>
    <xf numFmtId="0" fontId="4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6" xfId="0" applyFont="1" applyBorder="1" applyAlignment="1" quotePrefix="1">
      <alignment horizontal="left" vertical="top" wrapText="1"/>
    </xf>
    <xf numFmtId="0" fontId="6" fillId="0" borderId="6" xfId="0" applyFont="1" applyBorder="1" applyAlignment="1">
      <alignment horizontal="left"/>
    </xf>
    <xf numFmtId="16" fontId="6" fillId="0" borderId="6" xfId="0" applyNumberFormat="1" applyFont="1" applyBorder="1" applyAlignment="1" quotePrefix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23" fillId="6" borderId="15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top" wrapText="1"/>
    </xf>
    <xf numFmtId="0" fontId="3" fillId="0" borderId="6" xfId="0" applyFont="1" applyBorder="1"/>
    <xf numFmtId="0" fontId="22" fillId="0" borderId="14" xfId="0" applyFont="1" applyBorder="1" applyAlignment="1">
      <alignment horizontal="left" vertical="center" wrapText="1"/>
    </xf>
    <xf numFmtId="0" fontId="18" fillId="7" borderId="18" xfId="0" applyFont="1" applyFill="1" applyBorder="1" applyAlignment="1">
      <alignment horizontal="left" vertical="center" wrapText="1"/>
    </xf>
    <xf numFmtId="0" fontId="23" fillId="6" borderId="19" xfId="0" applyFont="1" applyFill="1" applyBorder="1" applyAlignment="1">
      <alignment horizontal="left" vertical="center" wrapText="1"/>
    </xf>
    <xf numFmtId="0" fontId="18" fillId="7" borderId="20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ill="1"/>
    <xf numFmtId="0" fontId="3" fillId="0" borderId="0" xfId="0" applyFont="1" applyFill="1"/>
    <xf numFmtId="0" fontId="6" fillId="9" borderId="0" xfId="0" applyFont="1" applyFill="1" applyAlignment="1">
      <alignment horizontal="left"/>
    </xf>
    <xf numFmtId="0" fontId="12" fillId="9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2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3" fontId="23" fillId="0" borderId="12" xfId="0" applyNumberFormat="1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3" fontId="25" fillId="0" borderId="23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5" fillId="0" borderId="25" xfId="0" applyFont="1" applyBorder="1" applyAlignment="1">
      <alignment horizontal="center" vertical="center"/>
    </xf>
    <xf numFmtId="4" fontId="25" fillId="0" borderId="25" xfId="0" applyNumberFormat="1" applyFont="1" applyBorder="1" applyAlignment="1">
      <alignment horizontal="center" vertical="center"/>
    </xf>
    <xf numFmtId="46" fontId="23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5" fillId="0" borderId="26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0" xfId="0" applyBorder="1"/>
    <xf numFmtId="0" fontId="17" fillId="0" borderId="6" xfId="0" applyFont="1" applyBorder="1"/>
    <xf numFmtId="0" fontId="18" fillId="0" borderId="6" xfId="0" applyFont="1" applyBorder="1" applyAlignment="1">
      <alignment wrapText="1"/>
    </xf>
    <xf numFmtId="0" fontId="18" fillId="0" borderId="6" xfId="0" applyFont="1" applyBorder="1"/>
    <xf numFmtId="0" fontId="17" fillId="0" borderId="6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0" fontId="2" fillId="0" borderId="0" xfId="0" applyFont="1" applyProtection="1">
      <protection locked="0"/>
    </xf>
    <xf numFmtId="0" fontId="0" fillId="8" borderId="14" xfId="0" applyFill="1" applyBorder="1" applyAlignment="1" applyProtection="1">
      <alignment horizontal="center"/>
      <protection locked="0"/>
    </xf>
    <xf numFmtId="0" fontId="0" fillId="8" borderId="6" xfId="0" applyFill="1" applyBorder="1" applyProtection="1">
      <protection locked="0"/>
    </xf>
    <xf numFmtId="0" fontId="0" fillId="8" borderId="27" xfId="0" applyFill="1" applyBorder="1" applyAlignment="1" applyProtection="1">
      <alignment horizontal="center"/>
      <protection locked="0"/>
    </xf>
    <xf numFmtId="0" fontId="18" fillId="8" borderId="6" xfId="0" applyFont="1" applyFill="1" applyBorder="1" applyProtection="1">
      <protection locked="0"/>
    </xf>
    <xf numFmtId="0" fontId="0" fillId="8" borderId="28" xfId="0" applyFill="1" applyBorder="1" applyAlignment="1" applyProtection="1">
      <alignment horizontal="center"/>
      <protection locked="0"/>
    </xf>
    <xf numFmtId="0" fontId="18" fillId="8" borderId="14" xfId="0" applyFont="1" applyFill="1" applyBorder="1" applyProtection="1">
      <protection locked="0"/>
    </xf>
    <xf numFmtId="4" fontId="4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6" fillId="3" borderId="6" xfId="0" applyFont="1" applyFill="1" applyBorder="1" applyAlignment="1" applyProtection="1">
      <alignment horizontal="left" vertical="top" wrapText="1"/>
      <protection locked="0"/>
    </xf>
    <xf numFmtId="0" fontId="4" fillId="3" borderId="27" xfId="0" applyFont="1" applyFill="1" applyBorder="1" applyAlignment="1" applyProtection="1">
      <alignment horizontal="center" vertical="top" wrapText="1"/>
      <protection locked="0"/>
    </xf>
    <xf numFmtId="0" fontId="4" fillId="3" borderId="28" xfId="0" applyFont="1" applyFill="1" applyBorder="1" applyAlignment="1" applyProtection="1">
      <alignment horizontal="center" vertical="top" wrapText="1"/>
      <protection locked="0"/>
    </xf>
    <xf numFmtId="4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7" xfId="0" applyFont="1" applyFill="1" applyBorder="1" applyAlignment="1" applyProtection="1">
      <alignment horizontal="left" vertical="top" wrapText="1"/>
      <protection locked="0"/>
    </xf>
    <xf numFmtId="0" fontId="4" fillId="3" borderId="29" xfId="0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left" vertical="top" wrapText="1"/>
      <protection locked="0"/>
    </xf>
    <xf numFmtId="0" fontId="6" fillId="3" borderId="14" xfId="0" applyFont="1" applyFill="1" applyBorder="1" applyAlignment="1" applyProtection="1">
      <alignment horizontal="left" vertical="top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30" xfId="0" applyFont="1" applyFill="1" applyBorder="1" applyAlignment="1" applyProtection="1">
      <alignment horizontal="left" vertical="top" wrapText="1"/>
      <protection locked="0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4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32" xfId="0" applyFont="1" applyFill="1" applyBorder="1" applyAlignment="1" applyProtection="1">
      <alignment horizontal="left" vertical="top" wrapText="1"/>
      <protection locked="0"/>
    </xf>
    <xf numFmtId="0" fontId="4" fillId="3" borderId="30" xfId="0" applyFont="1" applyFill="1" applyBorder="1" applyAlignment="1" applyProtection="1">
      <alignment horizontal="left" vertical="center" wrapText="1"/>
      <protection locked="0"/>
    </xf>
    <xf numFmtId="0" fontId="6" fillId="3" borderId="33" xfId="0" applyFont="1" applyFill="1" applyBorder="1" applyAlignment="1" applyProtection="1">
      <alignment horizontal="center" vertical="top" wrapText="1"/>
      <protection locked="0"/>
    </xf>
    <xf numFmtId="0" fontId="6" fillId="3" borderId="30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4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4" fillId="3" borderId="17" xfId="0" applyFont="1" applyFill="1" applyBorder="1" applyAlignment="1" applyProtection="1">
      <alignment horizontal="left" vertical="top" wrapText="1"/>
      <protection locked="0"/>
    </xf>
    <xf numFmtId="0" fontId="25" fillId="3" borderId="24" xfId="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microsoft.com/office/2017/10/relationships/person" Target="persons/person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ukáš Votava" id="{93CEDE90-2E4B-4FD6-AC67-5C5646650C31}" userId="S::votava@jamu.cz::50f4b8dc-a389-4692-a742-fbf3873f2fa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90" dT="2023-03-03T18:17:30.38" personId="{93CEDE90-2E4B-4FD6-AC67-5C5646650C31}" id="{3BC8D2AA-4A3B-40AA-AE39-552B3B6E4686}">
    <text>česky</text>
  </threadedComment>
  <threadedComment ref="B90" dT="2023-03-03T18:19:30.48" personId="{93CEDE90-2E4B-4FD6-AC67-5C5646650C31}" id="{646BB5C0-0FF7-466A-8C8E-D2B1212E78E1}" parentId="{3BC8D2AA-4A3B-40AA-AE39-552B3B6E4686}">
    <text>i vše následující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7"/>
  <sheetViews>
    <sheetView zoomScale="115" zoomScaleNormal="115" workbookViewId="0" topLeftCell="A86">
      <selection activeCell="B94" sqref="B94"/>
    </sheetView>
  </sheetViews>
  <sheetFormatPr defaultColWidth="9.140625" defaultRowHeight="15"/>
  <cols>
    <col min="1" max="1" width="22.7109375" style="32" customWidth="1"/>
    <col min="2" max="2" width="51.28125" style="32" customWidth="1"/>
    <col min="3" max="3" width="27.140625" style="32" customWidth="1"/>
    <col min="4" max="4" width="55.140625" style="32" customWidth="1"/>
  </cols>
  <sheetData>
    <row r="1" spans="1:4" s="4" customFormat="1" ht="17.25" customHeight="1">
      <c r="A1" s="1" t="s">
        <v>578</v>
      </c>
      <c r="B1" s="2"/>
      <c r="C1" s="3"/>
      <c r="D1" s="2"/>
    </row>
    <row r="2" spans="1:4" ht="15" customHeight="1">
      <c r="A2" s="5"/>
      <c r="B2" s="6"/>
      <c r="C2" s="5"/>
      <c r="D2" s="6"/>
    </row>
    <row r="3" spans="1:4" s="10" customFormat="1" ht="13.5" customHeight="1">
      <c r="A3" s="7" t="s">
        <v>0</v>
      </c>
      <c r="B3" s="8"/>
      <c r="C3" s="9"/>
      <c r="D3" s="8"/>
    </row>
    <row r="4" spans="1:4" s="10" customFormat="1" ht="13.5" customHeight="1">
      <c r="A4" s="9" t="s">
        <v>1</v>
      </c>
      <c r="B4" s="8"/>
      <c r="C4" s="9"/>
      <c r="D4" s="8"/>
    </row>
    <row r="5" spans="1:4" s="12" customFormat="1" ht="13.5" customHeight="1">
      <c r="A5" s="9" t="s">
        <v>2</v>
      </c>
      <c r="B5" s="11"/>
      <c r="C5" s="9"/>
      <c r="D5" s="11"/>
    </row>
    <row r="6" spans="1:4" s="12" customFormat="1" ht="13.5" customHeight="1">
      <c r="A6" s="9" t="s">
        <v>3</v>
      </c>
      <c r="B6" s="11"/>
      <c r="C6" s="9"/>
      <c r="D6" s="11"/>
    </row>
    <row r="7" spans="1:4" s="12" customFormat="1" ht="13.5" customHeight="1">
      <c r="A7" s="9" t="s">
        <v>4</v>
      </c>
      <c r="B7" s="11"/>
      <c r="C7" s="9"/>
      <c r="D7" s="11"/>
    </row>
    <row r="8" spans="1:4" s="12" customFormat="1" ht="13.5" customHeight="1">
      <c r="A8" s="9" t="s">
        <v>5</v>
      </c>
      <c r="B8" s="11"/>
      <c r="C8" s="9"/>
      <c r="D8" s="11"/>
    </row>
    <row r="9" spans="1:4" s="12" customFormat="1" ht="13.5" customHeight="1">
      <c r="A9" s="9" t="s">
        <v>6</v>
      </c>
      <c r="B9" s="11"/>
      <c r="C9" s="9"/>
      <c r="D9" s="11"/>
    </row>
    <row r="10" spans="1:4" s="12" customFormat="1" ht="13.5" customHeight="1">
      <c r="A10" s="9" t="s">
        <v>7</v>
      </c>
      <c r="B10" s="11"/>
      <c r="C10" s="9"/>
      <c r="D10" s="11"/>
    </row>
    <row r="11" spans="1:4" s="12" customFormat="1" ht="13.5" customHeight="1">
      <c r="A11" s="9"/>
      <c r="B11" s="11"/>
      <c r="C11" s="9"/>
      <c r="D11" s="11"/>
    </row>
    <row r="12" spans="1:4" s="12" customFormat="1" ht="15">
      <c r="A12" s="5" t="s">
        <v>8</v>
      </c>
      <c r="B12" s="13"/>
      <c r="C12" s="5"/>
      <c r="D12" s="11"/>
    </row>
    <row r="13" spans="1:8" s="12" customFormat="1" ht="36" customHeight="1">
      <c r="A13" s="109" t="s">
        <v>9</v>
      </c>
      <c r="B13" s="110" t="s">
        <v>10</v>
      </c>
      <c r="C13" s="110" t="s">
        <v>11</v>
      </c>
      <c r="D13" s="79" t="s">
        <v>12</v>
      </c>
      <c r="H13" s="117"/>
    </row>
    <row r="14" spans="1:4" s="111" customFormat="1" ht="26.25">
      <c r="A14" s="112" t="s">
        <v>13</v>
      </c>
      <c r="B14" s="113" t="s">
        <v>14</v>
      </c>
      <c r="C14" s="118"/>
      <c r="D14" s="119"/>
    </row>
    <row r="15" spans="1:4" s="111" customFormat="1" ht="15">
      <c r="A15" s="112" t="s">
        <v>15</v>
      </c>
      <c r="B15" s="114" t="s">
        <v>16</v>
      </c>
      <c r="C15" s="120"/>
      <c r="D15" s="119"/>
    </row>
    <row r="16" spans="1:4" s="38" customFormat="1" ht="36" customHeight="1">
      <c r="A16" s="115" t="s">
        <v>17</v>
      </c>
      <c r="B16" s="116" t="s">
        <v>18</v>
      </c>
      <c r="C16" s="120"/>
      <c r="D16" s="121"/>
    </row>
    <row r="17" spans="1:4" s="38" customFormat="1" ht="20.25" customHeight="1" thickBot="1">
      <c r="A17" s="55" t="s">
        <v>19</v>
      </c>
      <c r="B17" s="56" t="s">
        <v>20</v>
      </c>
      <c r="C17" s="122"/>
      <c r="D17" s="123"/>
    </row>
    <row r="18" spans="1:4" s="10" customFormat="1" ht="15" customHeight="1" thickTop="1">
      <c r="A18" s="22" t="s">
        <v>23</v>
      </c>
      <c r="B18" s="57">
        <v>5</v>
      </c>
      <c r="C18" s="59" t="s">
        <v>24</v>
      </c>
      <c r="D18" s="124"/>
    </row>
    <row r="19" spans="1:4" s="10" customFormat="1" ht="15" customHeight="1">
      <c r="A19" s="8"/>
      <c r="B19" s="11"/>
      <c r="C19" s="25" t="s">
        <v>25</v>
      </c>
      <c r="D19" s="26">
        <f>(B18*D18)</f>
        <v>0</v>
      </c>
    </row>
    <row r="20" spans="1:4" s="12" customFormat="1" ht="15">
      <c r="A20" s="5" t="s">
        <v>26</v>
      </c>
      <c r="B20" s="13"/>
      <c r="C20" s="5"/>
      <c r="D20" s="11"/>
    </row>
    <row r="21" spans="1:4" s="12" customFormat="1" ht="36" customHeight="1">
      <c r="A21" s="47" t="s">
        <v>27</v>
      </c>
      <c r="B21" s="48" t="s">
        <v>10</v>
      </c>
      <c r="C21" s="48" t="s">
        <v>11</v>
      </c>
      <c r="D21" s="49" t="s">
        <v>12</v>
      </c>
    </row>
    <row r="22" spans="1:4" s="10" customFormat="1" ht="25.5">
      <c r="A22" s="60" t="s">
        <v>13</v>
      </c>
      <c r="B22" s="53" t="s">
        <v>28</v>
      </c>
      <c r="C22" s="125"/>
      <c r="D22" s="126"/>
    </row>
    <row r="23" spans="1:4" s="10" customFormat="1" ht="12.75">
      <c r="A23" s="60" t="s">
        <v>15</v>
      </c>
      <c r="B23" s="54" t="s">
        <v>16</v>
      </c>
      <c r="C23" s="127"/>
      <c r="D23" s="126"/>
    </row>
    <row r="24" spans="1:4" s="10" customFormat="1" ht="25.5">
      <c r="A24" s="36" t="s">
        <v>17</v>
      </c>
      <c r="B24" s="37" t="s">
        <v>18</v>
      </c>
      <c r="C24" s="127"/>
      <c r="D24" s="126"/>
    </row>
    <row r="25" spans="1:4" s="10" customFormat="1" ht="13.5" thickBot="1">
      <c r="A25" s="36" t="s">
        <v>19</v>
      </c>
      <c r="B25" s="37" t="s">
        <v>20</v>
      </c>
      <c r="C25" s="128"/>
      <c r="D25" s="126"/>
    </row>
    <row r="26" spans="1:4" s="10" customFormat="1" ht="15" customHeight="1" thickTop="1">
      <c r="A26" s="22" t="s">
        <v>23</v>
      </c>
      <c r="B26" s="57">
        <v>5</v>
      </c>
      <c r="C26" s="58" t="s">
        <v>24</v>
      </c>
      <c r="D26" s="129"/>
    </row>
    <row r="27" spans="1:4" s="10" customFormat="1" ht="15" customHeight="1">
      <c r="A27" s="8"/>
      <c r="B27" s="11"/>
      <c r="C27" s="25" t="s">
        <v>25</v>
      </c>
      <c r="D27" s="26">
        <f>(B26*D26)</f>
        <v>0</v>
      </c>
    </row>
    <row r="28" spans="1:4" s="10" customFormat="1" ht="15" customHeight="1">
      <c r="A28" s="8"/>
      <c r="B28" s="11"/>
      <c r="C28" s="27"/>
      <c r="D28" s="28"/>
    </row>
    <row r="29" spans="1:4" s="12" customFormat="1" ht="15">
      <c r="A29" s="5" t="s">
        <v>29</v>
      </c>
      <c r="B29" s="13"/>
      <c r="C29" s="5"/>
      <c r="D29" s="11"/>
    </row>
    <row r="30" spans="1:4" s="12" customFormat="1" ht="36" customHeight="1">
      <c r="A30" s="47" t="s">
        <v>30</v>
      </c>
      <c r="B30" s="48" t="s">
        <v>10</v>
      </c>
      <c r="C30" s="48" t="s">
        <v>11</v>
      </c>
      <c r="D30" s="49" t="s">
        <v>12</v>
      </c>
    </row>
    <row r="31" spans="1:4" s="10" customFormat="1" ht="25.5">
      <c r="A31" s="60" t="s">
        <v>13</v>
      </c>
      <c r="B31" s="53" t="s">
        <v>31</v>
      </c>
      <c r="C31" s="125"/>
      <c r="D31" s="126"/>
    </row>
    <row r="32" spans="1:4" s="10" customFormat="1" ht="12.75">
      <c r="A32" s="60" t="s">
        <v>15</v>
      </c>
      <c r="B32" s="54" t="s">
        <v>16</v>
      </c>
      <c r="C32" s="127"/>
      <c r="D32" s="126"/>
    </row>
    <row r="33" spans="1:4" s="10" customFormat="1" ht="26.25" customHeight="1">
      <c r="A33" s="36" t="s">
        <v>17</v>
      </c>
      <c r="B33" s="37" t="s">
        <v>18</v>
      </c>
      <c r="C33" s="127"/>
      <c r="D33" s="126"/>
    </row>
    <row r="34" spans="1:4" s="10" customFormat="1" ht="13.5" thickBot="1">
      <c r="A34" s="36" t="s">
        <v>19</v>
      </c>
      <c r="B34" s="37" t="s">
        <v>20</v>
      </c>
      <c r="C34" s="128"/>
      <c r="D34" s="126"/>
    </row>
    <row r="35" spans="1:4" s="10" customFormat="1" ht="15" customHeight="1" thickTop="1">
      <c r="A35" s="22" t="s">
        <v>23</v>
      </c>
      <c r="B35" s="57">
        <v>5</v>
      </c>
      <c r="C35" s="58" t="s">
        <v>24</v>
      </c>
      <c r="D35" s="129"/>
    </row>
    <row r="36" spans="1:4" s="10" customFormat="1" ht="15" customHeight="1">
      <c r="A36" s="8"/>
      <c r="B36" s="11"/>
      <c r="C36" s="25" t="s">
        <v>25</v>
      </c>
      <c r="D36" s="26">
        <f>(B35*D35)</f>
        <v>0</v>
      </c>
    </row>
    <row r="38" spans="1:4" ht="15">
      <c r="A38" s="5" t="s">
        <v>32</v>
      </c>
      <c r="B38" s="11"/>
      <c r="C38" s="5"/>
      <c r="D38" s="11"/>
    </row>
    <row r="39" spans="1:4" ht="15.75" thickBot="1">
      <c r="A39" s="14" t="s">
        <v>33</v>
      </c>
      <c r="B39" s="61" t="s">
        <v>10</v>
      </c>
      <c r="C39" s="61" t="s">
        <v>11</v>
      </c>
      <c r="D39" s="17" t="s">
        <v>12</v>
      </c>
    </row>
    <row r="40" spans="1:4" ht="26.25" thickTop="1">
      <c r="A40" s="20" t="s">
        <v>34</v>
      </c>
      <c r="B40" s="20" t="s">
        <v>35</v>
      </c>
      <c r="C40" s="130"/>
      <c r="D40" s="126"/>
    </row>
    <row r="41" spans="1:4" ht="15.75" thickBot="1">
      <c r="A41" s="20" t="s">
        <v>36</v>
      </c>
      <c r="B41" s="20" t="s">
        <v>37</v>
      </c>
      <c r="C41" s="130"/>
      <c r="D41" s="126"/>
    </row>
    <row r="42" spans="1:4" ht="15.75" thickTop="1">
      <c r="A42" s="22" t="s">
        <v>23</v>
      </c>
      <c r="B42" s="57">
        <v>3</v>
      </c>
      <c r="C42" s="58" t="s">
        <v>24</v>
      </c>
      <c r="D42" s="129"/>
    </row>
    <row r="43" spans="2:4" ht="15">
      <c r="B43" s="5"/>
      <c r="C43" s="25" t="s">
        <v>38</v>
      </c>
      <c r="D43" s="26">
        <f>(B42*D42)</f>
        <v>0</v>
      </c>
    </row>
    <row r="45" spans="1:4" s="12" customFormat="1" ht="15">
      <c r="A45" s="5" t="s">
        <v>39</v>
      </c>
      <c r="B45" s="11"/>
      <c r="C45" s="5"/>
      <c r="D45" s="11"/>
    </row>
    <row r="46" spans="1:4" s="12" customFormat="1" ht="36" customHeight="1">
      <c r="A46" s="47" t="s">
        <v>40</v>
      </c>
      <c r="B46" s="48" t="s">
        <v>10</v>
      </c>
      <c r="C46" s="48" t="s">
        <v>11</v>
      </c>
      <c r="D46" s="49" t="s">
        <v>12</v>
      </c>
    </row>
    <row r="47" spans="1:4" s="10" customFormat="1" ht="30" customHeight="1">
      <c r="A47" s="20" t="s">
        <v>41</v>
      </c>
      <c r="B47" s="20" t="s">
        <v>42</v>
      </c>
      <c r="C47" s="125"/>
      <c r="D47" s="126"/>
    </row>
    <row r="48" spans="1:4" s="10" customFormat="1" ht="12.75">
      <c r="A48" s="20" t="s">
        <v>43</v>
      </c>
      <c r="B48" s="20" t="s">
        <v>44</v>
      </c>
      <c r="C48" s="127"/>
      <c r="D48" s="126"/>
    </row>
    <row r="49" spans="1:4" s="10" customFormat="1" ht="12.75">
      <c r="A49" s="20" t="s">
        <v>45</v>
      </c>
      <c r="B49" s="20" t="s">
        <v>46</v>
      </c>
      <c r="C49" s="127"/>
      <c r="D49" s="126"/>
    </row>
    <row r="50" spans="1:4" s="10" customFormat="1" ht="12.75">
      <c r="A50" s="20" t="s">
        <v>47</v>
      </c>
      <c r="B50" s="20" t="s">
        <v>48</v>
      </c>
      <c r="C50" s="127"/>
      <c r="D50" s="126"/>
    </row>
    <row r="51" spans="1:4" s="10" customFormat="1" ht="25.5">
      <c r="A51" s="20" t="s">
        <v>49</v>
      </c>
      <c r="B51" s="20" t="s">
        <v>50</v>
      </c>
      <c r="C51" s="127"/>
      <c r="D51" s="126"/>
    </row>
    <row r="52" spans="1:4" s="10" customFormat="1" ht="15" customHeight="1" thickBot="1">
      <c r="A52" s="20" t="s">
        <v>51</v>
      </c>
      <c r="B52" s="20" t="s">
        <v>52</v>
      </c>
      <c r="C52" s="128"/>
      <c r="D52" s="126"/>
    </row>
    <row r="53" spans="1:4" s="10" customFormat="1" ht="14.25" customHeight="1" thickTop="1">
      <c r="A53" s="22" t="s">
        <v>23</v>
      </c>
      <c r="B53" s="57">
        <v>1</v>
      </c>
      <c r="C53" s="58" t="s">
        <v>24</v>
      </c>
      <c r="D53" s="129"/>
    </row>
    <row r="54" spans="2:4" ht="15">
      <c r="B54" s="5"/>
      <c r="C54" s="25" t="s">
        <v>24</v>
      </c>
      <c r="D54" s="26">
        <f>(B53*D53)</f>
        <v>0</v>
      </c>
    </row>
    <row r="56" spans="1:4" ht="15">
      <c r="A56" s="5" t="s">
        <v>53</v>
      </c>
      <c r="B56" s="11"/>
      <c r="C56" s="5"/>
      <c r="D56" s="11"/>
    </row>
    <row r="57" spans="1:4" ht="15.75" thickBot="1">
      <c r="A57" s="14" t="s">
        <v>54</v>
      </c>
      <c r="B57" s="15" t="s">
        <v>10</v>
      </c>
      <c r="C57" s="16" t="s">
        <v>11</v>
      </c>
      <c r="D57" s="17" t="s">
        <v>12</v>
      </c>
    </row>
    <row r="58" spans="1:4" ht="26.25" thickTop="1">
      <c r="A58" s="62" t="s">
        <v>55</v>
      </c>
      <c r="B58" s="62" t="s">
        <v>56</v>
      </c>
      <c r="C58" s="131"/>
      <c r="D58" s="132"/>
    </row>
    <row r="59" spans="1:4" ht="15">
      <c r="A59" s="20" t="s">
        <v>57</v>
      </c>
      <c r="B59" s="63" t="s">
        <v>58</v>
      </c>
      <c r="C59" s="127"/>
      <c r="D59" s="126"/>
    </row>
    <row r="60" spans="1:4" ht="18" customHeight="1">
      <c r="A60" s="20" t="s">
        <v>59</v>
      </c>
      <c r="B60" s="20" t="s">
        <v>60</v>
      </c>
      <c r="C60" s="127"/>
      <c r="D60" s="126"/>
    </row>
    <row r="61" spans="1:4" ht="15">
      <c r="A61" s="64" t="s">
        <v>61</v>
      </c>
      <c r="B61" s="20" t="s">
        <v>680</v>
      </c>
      <c r="C61" s="127"/>
      <c r="D61" s="126"/>
    </row>
    <row r="62" spans="1:4" ht="15">
      <c r="A62" s="20" t="s">
        <v>62</v>
      </c>
      <c r="B62" s="20" t="s">
        <v>63</v>
      </c>
      <c r="C62" s="127"/>
      <c r="D62" s="126"/>
    </row>
    <row r="63" spans="1:4" ht="15.75" thickBot="1">
      <c r="A63" s="20" t="s">
        <v>64</v>
      </c>
      <c r="B63" s="20" t="s">
        <v>65</v>
      </c>
      <c r="C63" s="128"/>
      <c r="D63" s="126"/>
    </row>
    <row r="64" spans="1:4" ht="15.75" thickTop="1">
      <c r="A64" s="22" t="s">
        <v>23</v>
      </c>
      <c r="B64" s="57">
        <v>1</v>
      </c>
      <c r="C64" s="58" t="s">
        <v>24</v>
      </c>
      <c r="D64" s="129"/>
    </row>
    <row r="65" spans="2:4" ht="15">
      <c r="B65" s="5"/>
      <c r="C65" s="25" t="s">
        <v>24</v>
      </c>
      <c r="D65" s="26">
        <f>(B64*D64)</f>
        <v>0</v>
      </c>
    </row>
    <row r="67" spans="1:4" ht="15">
      <c r="A67" s="5" t="s">
        <v>66</v>
      </c>
      <c r="B67" s="11"/>
      <c r="C67" s="5"/>
      <c r="D67" s="11"/>
    </row>
    <row r="68" spans="1:4" ht="15">
      <c r="A68" s="47" t="s">
        <v>67</v>
      </c>
      <c r="B68" s="48" t="s">
        <v>10</v>
      </c>
      <c r="C68" s="48" t="s">
        <v>11</v>
      </c>
      <c r="D68" s="49" t="s">
        <v>12</v>
      </c>
    </row>
    <row r="69" spans="1:4" ht="15">
      <c r="A69" s="20" t="s">
        <v>68</v>
      </c>
      <c r="B69" s="20" t="s">
        <v>69</v>
      </c>
      <c r="C69" s="125"/>
      <c r="D69" s="126"/>
    </row>
    <row r="70" spans="1:4" ht="15">
      <c r="A70" s="20" t="s">
        <v>70</v>
      </c>
      <c r="B70" s="20" t="s">
        <v>71</v>
      </c>
      <c r="C70" s="127"/>
      <c r="D70" s="126"/>
    </row>
    <row r="71" spans="1:4" ht="15">
      <c r="A71" s="20" t="s">
        <v>72</v>
      </c>
      <c r="B71" s="20" t="s">
        <v>73</v>
      </c>
      <c r="C71" s="127"/>
      <c r="D71" s="126"/>
    </row>
    <row r="72" spans="1:4" ht="15">
      <c r="A72" s="20" t="s">
        <v>74</v>
      </c>
      <c r="B72" s="20" t="s">
        <v>75</v>
      </c>
      <c r="C72" s="127"/>
      <c r="D72" s="126"/>
    </row>
    <row r="73" spans="1:4" ht="25.5">
      <c r="A73" s="20" t="s">
        <v>76</v>
      </c>
      <c r="B73" s="20" t="s">
        <v>77</v>
      </c>
      <c r="C73" s="127"/>
      <c r="D73" s="126"/>
    </row>
    <row r="74" spans="1:4" ht="25.5">
      <c r="A74" s="20" t="s">
        <v>78</v>
      </c>
      <c r="B74" s="86" t="s">
        <v>582</v>
      </c>
      <c r="C74" s="127"/>
      <c r="D74" s="126"/>
    </row>
    <row r="75" spans="1:4" ht="15">
      <c r="A75" s="20" t="s">
        <v>79</v>
      </c>
      <c r="B75" s="65" t="s">
        <v>80</v>
      </c>
      <c r="C75" s="127"/>
      <c r="D75" s="126"/>
    </row>
    <row r="76" spans="1:4" ht="15">
      <c r="A76" s="20" t="s">
        <v>81</v>
      </c>
      <c r="B76" s="20" t="s">
        <v>82</v>
      </c>
      <c r="C76" s="127"/>
      <c r="D76" s="126"/>
    </row>
    <row r="77" spans="1:4" ht="15">
      <c r="A77" s="20" t="s">
        <v>83</v>
      </c>
      <c r="B77" s="20" t="s">
        <v>84</v>
      </c>
      <c r="C77" s="127"/>
      <c r="D77" s="126"/>
    </row>
    <row r="78" spans="1:4" ht="15">
      <c r="A78" s="20" t="s">
        <v>85</v>
      </c>
      <c r="B78" s="20" t="s">
        <v>86</v>
      </c>
      <c r="C78" s="127"/>
      <c r="D78" s="126"/>
    </row>
    <row r="79" spans="1:4" ht="15">
      <c r="A79" s="20" t="s">
        <v>87</v>
      </c>
      <c r="B79" s="20" t="s">
        <v>88</v>
      </c>
      <c r="C79" s="127"/>
      <c r="D79" s="126"/>
    </row>
    <row r="80" spans="1:4" ht="15.75" thickBot="1">
      <c r="A80" s="20" t="s">
        <v>89</v>
      </c>
      <c r="B80" s="20" t="s">
        <v>90</v>
      </c>
      <c r="C80" s="128"/>
      <c r="D80" s="126"/>
    </row>
    <row r="81" spans="1:4" ht="15.75" thickTop="1">
      <c r="A81" s="22" t="s">
        <v>23</v>
      </c>
      <c r="B81" s="57">
        <v>1</v>
      </c>
      <c r="C81" s="58" t="s">
        <v>24</v>
      </c>
      <c r="D81" s="129"/>
    </row>
    <row r="82" spans="2:4" ht="15">
      <c r="B82" s="5"/>
      <c r="C82" s="25" t="s">
        <v>24</v>
      </c>
      <c r="D82" s="26">
        <f>(B81*D81)</f>
        <v>0</v>
      </c>
    </row>
    <row r="84" spans="1:4" ht="15">
      <c r="A84" s="5" t="s">
        <v>91</v>
      </c>
      <c r="B84" s="11"/>
      <c r="C84" s="5"/>
      <c r="D84" s="11"/>
    </row>
    <row r="85" spans="1:4" ht="15" customHeight="1">
      <c r="A85" s="47" t="s">
        <v>92</v>
      </c>
      <c r="B85" s="48" t="s">
        <v>10</v>
      </c>
      <c r="C85" s="48" t="s">
        <v>11</v>
      </c>
      <c r="D85" s="49" t="s">
        <v>12</v>
      </c>
    </row>
    <row r="86" spans="1:4" ht="15">
      <c r="A86" s="20" t="s">
        <v>68</v>
      </c>
      <c r="B86" s="20" t="s">
        <v>69</v>
      </c>
      <c r="C86" s="125"/>
      <c r="D86" s="126"/>
    </row>
    <row r="87" spans="1:4" ht="15">
      <c r="A87" s="20" t="s">
        <v>70</v>
      </c>
      <c r="B87" s="20" t="s">
        <v>93</v>
      </c>
      <c r="C87" s="127"/>
      <c r="D87" s="126"/>
    </row>
    <row r="88" spans="1:4" ht="15">
      <c r="A88" s="20" t="s">
        <v>72</v>
      </c>
      <c r="B88" s="20" t="s">
        <v>73</v>
      </c>
      <c r="C88" s="127"/>
      <c r="D88" s="126"/>
    </row>
    <row r="89" spans="1:4" ht="15">
      <c r="A89" s="20" t="s">
        <v>74</v>
      </c>
      <c r="B89" s="20" t="s">
        <v>75</v>
      </c>
      <c r="C89" s="127"/>
      <c r="D89" s="126"/>
    </row>
    <row r="90" spans="1:4" ht="25.5">
      <c r="A90" s="20" t="s">
        <v>76</v>
      </c>
      <c r="B90" s="20" t="s">
        <v>77</v>
      </c>
      <c r="C90" s="127"/>
      <c r="D90" s="126"/>
    </row>
    <row r="91" spans="1:4" ht="25.5">
      <c r="A91" s="20" t="s">
        <v>78</v>
      </c>
      <c r="B91" s="86" t="s">
        <v>582</v>
      </c>
      <c r="C91" s="127"/>
      <c r="D91" s="126"/>
    </row>
    <row r="92" spans="1:4" ht="15">
      <c r="A92" s="20" t="s">
        <v>79</v>
      </c>
      <c r="B92" s="65" t="s">
        <v>94</v>
      </c>
      <c r="C92" s="127"/>
      <c r="D92" s="126"/>
    </row>
    <row r="93" spans="1:4" ht="15">
      <c r="A93" s="20" t="s">
        <v>81</v>
      </c>
      <c r="B93" s="20" t="s">
        <v>95</v>
      </c>
      <c r="C93" s="127"/>
      <c r="D93" s="126"/>
    </row>
    <row r="94" spans="1:4" ht="15">
      <c r="A94" s="20" t="s">
        <v>83</v>
      </c>
      <c r="B94" s="20" t="s">
        <v>84</v>
      </c>
      <c r="C94" s="127"/>
      <c r="D94" s="126"/>
    </row>
    <row r="95" spans="1:4" ht="15">
      <c r="A95" s="20" t="s">
        <v>85</v>
      </c>
      <c r="B95" s="20" t="s">
        <v>86</v>
      </c>
      <c r="C95" s="127"/>
      <c r="D95" s="126"/>
    </row>
    <row r="96" spans="1:4" ht="15">
      <c r="A96" s="20" t="s">
        <v>87</v>
      </c>
      <c r="B96" s="20" t="s">
        <v>88</v>
      </c>
      <c r="C96" s="127"/>
      <c r="D96" s="126"/>
    </row>
    <row r="97" spans="1:4" ht="15.75" thickBot="1">
      <c r="A97" s="66" t="s">
        <v>89</v>
      </c>
      <c r="B97" s="66" t="s">
        <v>90</v>
      </c>
      <c r="C97" s="128"/>
      <c r="D97" s="133"/>
    </row>
    <row r="98" spans="1:4" ht="15.75" thickTop="1">
      <c r="A98" s="22" t="s">
        <v>23</v>
      </c>
      <c r="B98" s="57">
        <v>1</v>
      </c>
      <c r="C98" s="58" t="s">
        <v>24</v>
      </c>
      <c r="D98" s="129"/>
    </row>
    <row r="99" spans="2:4" ht="15">
      <c r="B99" s="5"/>
      <c r="C99" s="25" t="s">
        <v>24</v>
      </c>
      <c r="D99" s="26">
        <f>(B98*D98)</f>
        <v>0</v>
      </c>
    </row>
    <row r="102" spans="2:4" ht="15">
      <c r="B102" s="5"/>
      <c r="C102" s="33" t="s">
        <v>676</v>
      </c>
      <c r="D102" s="34">
        <f>SUM(D19,D27,D36,D43,D54,D65,D82,D99)</f>
        <v>0</v>
      </c>
    </row>
    <row r="103" spans="2:4" ht="15">
      <c r="B103" s="5"/>
      <c r="C103" s="33" t="s">
        <v>96</v>
      </c>
      <c r="D103" s="34">
        <f>D102*1.21</f>
        <v>0</v>
      </c>
    </row>
    <row r="104" spans="2:4" ht="15">
      <c r="B104" s="5"/>
      <c r="C104" s="33" t="s">
        <v>97</v>
      </c>
      <c r="D104" s="34">
        <f>SUM(D102:D103)</f>
        <v>0</v>
      </c>
    </row>
    <row r="106" ht="15" customHeight="1"/>
    <row r="107" ht="15">
      <c r="A107" s="5"/>
    </row>
  </sheetData>
  <sheetProtection algorithmName="SHA-512" hashValue="5lDjPiTYX2Dgu7L0Ftfo9u1O33UlYfn9L7Gjb7OtI8QZ+BtIvArqb1zprNB0LGUN+oB9xtoy4uKcF6lWWw2fcg==" saltValue="pzcTTSgXLlYljV7/vFitRQ==" spinCount="100000" sheet="1" objects="1" scenarios="1"/>
  <protectedRanges>
    <protectedRange sqref="C31:D104 C22:D28 C14:D19" name="Oblast1"/>
  </protectedRanges>
  <mergeCells count="7">
    <mergeCell ref="C86:C97"/>
    <mergeCell ref="C14:C17"/>
    <mergeCell ref="C22:C25"/>
    <mergeCell ref="C31:C34"/>
    <mergeCell ref="C47:C52"/>
    <mergeCell ref="C58:C63"/>
    <mergeCell ref="C69:C8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C669A-B54D-48A5-93BB-F12EDC609A96}">
  <dimension ref="A1:F329"/>
  <sheetViews>
    <sheetView workbookViewId="0" topLeftCell="A309">
      <selection activeCell="D320" activeCellId="65" sqref="C58 C14:D21 D22 C27:D33 D34 C39:D49 D50 D63 C55:D62 C68:D74 D75 C80:D81 D82 C87:D88 D89 C94:D95 D96 C101:D102 D103 C108:D109 D110 C115:D116 D117 C122:D123 D124 C129:D130 D131 C137:D141 D142 C136:D137 C147:D152 D153 C158:D163 D164 C169:D174 D175 C180:D184 D185 C190:D194 D195 C200:D209 D210 C215:D217 D218 C223:D230 D231 C236:D242 D243 C248:D254 D255 C260:D267 D268 C273:D276 D277 C282:D285 D286 C291:D294 D295 C300:D300 D301 C306:D307 D308 C313:D313 D314 C319:D319 D320"/>
    </sheetView>
  </sheetViews>
  <sheetFormatPr defaultColWidth="9.140625" defaultRowHeight="15"/>
  <cols>
    <col min="1" max="1" width="22.7109375" style="32" customWidth="1"/>
    <col min="2" max="2" width="51.28125" style="32" customWidth="1"/>
    <col min="3" max="3" width="23.140625" style="32" customWidth="1"/>
    <col min="4" max="4" width="55.140625" style="32" customWidth="1"/>
  </cols>
  <sheetData>
    <row r="1" spans="1:4" s="4" customFormat="1" ht="17.25" customHeight="1">
      <c r="A1" s="1" t="s">
        <v>579</v>
      </c>
      <c r="B1" s="2"/>
      <c r="C1" s="3"/>
      <c r="D1" s="2"/>
    </row>
    <row r="2" spans="1:4" ht="15" customHeight="1">
      <c r="A2" s="5"/>
      <c r="B2" s="6"/>
      <c r="C2" s="5"/>
      <c r="D2" s="6"/>
    </row>
    <row r="3" spans="1:4" s="10" customFormat="1" ht="13.5" customHeight="1">
      <c r="A3" s="7" t="s">
        <v>0</v>
      </c>
      <c r="B3" s="8"/>
      <c r="C3" s="9"/>
      <c r="D3" s="8"/>
    </row>
    <row r="4" spans="1:4" s="10" customFormat="1" ht="13.5" customHeight="1">
      <c r="A4" s="9" t="s">
        <v>1</v>
      </c>
      <c r="B4" s="8"/>
      <c r="C4" s="9"/>
      <c r="D4" s="8"/>
    </row>
    <row r="5" spans="1:4" s="12" customFormat="1" ht="13.5" customHeight="1">
      <c r="A5" s="9" t="s">
        <v>2</v>
      </c>
      <c r="B5" s="11"/>
      <c r="C5" s="9"/>
      <c r="D5" s="11"/>
    </row>
    <row r="6" spans="1:4" s="12" customFormat="1" ht="13.5" customHeight="1">
      <c r="A6" s="9" t="s">
        <v>3</v>
      </c>
      <c r="B6" s="11"/>
      <c r="C6" s="9"/>
      <c r="D6" s="11"/>
    </row>
    <row r="7" spans="1:4" s="12" customFormat="1" ht="13.5" customHeight="1">
      <c r="A7" s="9" t="s">
        <v>4</v>
      </c>
      <c r="B7" s="11"/>
      <c r="C7" s="9"/>
      <c r="D7" s="11"/>
    </row>
    <row r="8" spans="1:4" s="12" customFormat="1" ht="13.5" customHeight="1">
      <c r="A8" s="9" t="s">
        <v>5</v>
      </c>
      <c r="B8" s="11"/>
      <c r="C8" s="9"/>
      <c r="D8" s="11"/>
    </row>
    <row r="9" spans="1:4" s="12" customFormat="1" ht="13.5" customHeight="1">
      <c r="A9" s="9" t="s">
        <v>6</v>
      </c>
      <c r="B9" s="11"/>
      <c r="C9" s="9"/>
      <c r="D9" s="11"/>
    </row>
    <row r="10" spans="1:4" s="12" customFormat="1" ht="13.5" customHeight="1">
      <c r="A10" s="9" t="s">
        <v>7</v>
      </c>
      <c r="B10" s="11"/>
      <c r="C10" s="9"/>
      <c r="D10" s="11"/>
    </row>
    <row r="11" spans="1:4" s="12" customFormat="1" ht="13.5" customHeight="1">
      <c r="A11" s="9"/>
      <c r="B11" s="11"/>
      <c r="C11" s="9"/>
      <c r="D11" s="11"/>
    </row>
    <row r="12" spans="1:4" s="12" customFormat="1" ht="15">
      <c r="A12" s="5" t="s">
        <v>8</v>
      </c>
      <c r="B12" s="13"/>
      <c r="C12" s="5"/>
      <c r="D12" s="11"/>
    </row>
    <row r="13" spans="1:4" s="12" customFormat="1" ht="36" customHeight="1">
      <c r="A13" s="47" t="s">
        <v>98</v>
      </c>
      <c r="B13" s="48" t="s">
        <v>10</v>
      </c>
      <c r="C13" s="48" t="s">
        <v>11</v>
      </c>
      <c r="D13" s="49" t="s">
        <v>12</v>
      </c>
    </row>
    <row r="14" spans="1:4" s="10" customFormat="1" ht="12.75">
      <c r="A14" s="20" t="s">
        <v>99</v>
      </c>
      <c r="B14" s="20" t="s">
        <v>100</v>
      </c>
      <c r="C14" s="134"/>
      <c r="D14" s="126"/>
    </row>
    <row r="15" spans="1:4" s="10" customFormat="1" ht="12.75">
      <c r="A15" s="20" t="s">
        <v>101</v>
      </c>
      <c r="B15" s="20" t="s">
        <v>102</v>
      </c>
      <c r="C15" s="134"/>
      <c r="D15" s="126"/>
    </row>
    <row r="16" spans="1:4" s="10" customFormat="1" ht="12.75">
      <c r="A16" s="20" t="s">
        <v>103</v>
      </c>
      <c r="B16" s="20" t="s">
        <v>104</v>
      </c>
      <c r="C16" s="134"/>
      <c r="D16" s="126"/>
    </row>
    <row r="17" spans="1:4" s="10" customFormat="1" ht="12.75">
      <c r="A17" s="20" t="s">
        <v>105</v>
      </c>
      <c r="B17" s="20" t="s">
        <v>106</v>
      </c>
      <c r="C17" s="134"/>
      <c r="D17" s="126"/>
    </row>
    <row r="18" spans="1:4" s="10" customFormat="1" ht="25.5">
      <c r="A18" s="20" t="s">
        <v>107</v>
      </c>
      <c r="B18" s="20" t="s">
        <v>108</v>
      </c>
      <c r="C18" s="134"/>
      <c r="D18" s="126"/>
    </row>
    <row r="19" spans="1:4" s="10" customFormat="1" ht="12.75">
      <c r="A19" s="20" t="s">
        <v>87</v>
      </c>
      <c r="B19" s="20" t="s">
        <v>109</v>
      </c>
      <c r="C19" s="134"/>
      <c r="D19" s="126"/>
    </row>
    <row r="20" spans="1:4" s="10" customFormat="1" ht="12.75">
      <c r="A20" s="20" t="s">
        <v>110</v>
      </c>
      <c r="B20" s="20" t="s">
        <v>111</v>
      </c>
      <c r="C20" s="134"/>
      <c r="D20" s="126"/>
    </row>
    <row r="21" spans="1:4" s="10" customFormat="1" ht="13.5" thickBot="1">
      <c r="A21" s="20" t="s">
        <v>112</v>
      </c>
      <c r="B21" s="20" t="s">
        <v>113</v>
      </c>
      <c r="C21" s="134"/>
      <c r="D21" s="126"/>
    </row>
    <row r="22" spans="1:4" s="10" customFormat="1" ht="15" customHeight="1" thickTop="1">
      <c r="A22" s="22" t="s">
        <v>23</v>
      </c>
      <c r="B22" s="23">
        <v>4</v>
      </c>
      <c r="C22" s="24" t="s">
        <v>24</v>
      </c>
      <c r="D22" s="129"/>
    </row>
    <row r="23" spans="1:4" s="10" customFormat="1" ht="15" customHeight="1">
      <c r="A23" s="8"/>
      <c r="B23" s="11"/>
      <c r="C23" s="25" t="s">
        <v>114</v>
      </c>
      <c r="D23" s="26">
        <f>(B22*D22)</f>
        <v>0</v>
      </c>
    </row>
    <row r="24" spans="1:4" s="10" customFormat="1" ht="15" customHeight="1">
      <c r="A24" s="8"/>
      <c r="B24" s="11"/>
      <c r="C24" s="27"/>
      <c r="D24" s="28"/>
    </row>
    <row r="25" spans="1:4" s="12" customFormat="1" ht="15" customHeight="1">
      <c r="A25" s="5" t="s">
        <v>115</v>
      </c>
      <c r="B25" s="11"/>
      <c r="C25" s="5"/>
      <c r="D25" s="11"/>
    </row>
    <row r="26" spans="1:4" s="12" customFormat="1" ht="44.45" customHeight="1" thickBot="1">
      <c r="A26" s="14" t="s">
        <v>116</v>
      </c>
      <c r="B26" s="15" t="s">
        <v>10</v>
      </c>
      <c r="C26" s="16" t="s">
        <v>11</v>
      </c>
      <c r="D26" s="17" t="s">
        <v>12</v>
      </c>
    </row>
    <row r="27" spans="1:4" s="10" customFormat="1" ht="58.5" customHeight="1" thickTop="1">
      <c r="A27" s="18" t="s">
        <v>41</v>
      </c>
      <c r="B27" s="19" t="s">
        <v>117</v>
      </c>
      <c r="C27" s="135"/>
      <c r="D27" s="136"/>
    </row>
    <row r="28" spans="1:4" s="10" customFormat="1" ht="19.5" customHeight="1">
      <c r="A28" s="18" t="s">
        <v>118</v>
      </c>
      <c r="B28" s="19" t="s">
        <v>119</v>
      </c>
      <c r="C28" s="135"/>
      <c r="D28" s="136"/>
    </row>
    <row r="29" spans="1:4" s="10" customFormat="1" ht="41.25" customHeight="1">
      <c r="A29" s="18" t="s">
        <v>99</v>
      </c>
      <c r="B29" s="19" t="s">
        <v>120</v>
      </c>
      <c r="C29" s="135"/>
      <c r="D29" s="136"/>
    </row>
    <row r="30" spans="1:4" s="10" customFormat="1" ht="16.5" customHeight="1">
      <c r="A30" s="18" t="s">
        <v>121</v>
      </c>
      <c r="B30" s="19" t="s">
        <v>122</v>
      </c>
      <c r="C30" s="135"/>
      <c r="D30" s="136"/>
    </row>
    <row r="31" spans="1:4" s="10" customFormat="1" ht="34.5" customHeight="1">
      <c r="A31" s="18" t="s">
        <v>123</v>
      </c>
      <c r="B31" s="19" t="s">
        <v>124</v>
      </c>
      <c r="C31" s="135"/>
      <c r="D31" s="136"/>
    </row>
    <row r="32" spans="1:4" s="10" customFormat="1" ht="39" customHeight="1">
      <c r="A32" s="18" t="s">
        <v>125</v>
      </c>
      <c r="B32" s="19" t="s">
        <v>126</v>
      </c>
      <c r="C32" s="135"/>
      <c r="D32" s="136"/>
    </row>
    <row r="33" spans="1:4" s="10" customFormat="1" ht="16.5" customHeight="1" thickBot="1">
      <c r="A33" s="18" t="s">
        <v>127</v>
      </c>
      <c r="B33" s="19" t="s">
        <v>128</v>
      </c>
      <c r="C33" s="135"/>
      <c r="D33" s="136"/>
    </row>
    <row r="34" spans="1:4" s="10" customFormat="1" ht="15" customHeight="1" thickTop="1">
      <c r="A34" s="22" t="s">
        <v>23</v>
      </c>
      <c r="B34" s="23">
        <v>8</v>
      </c>
      <c r="C34" s="24" t="s">
        <v>24</v>
      </c>
      <c r="D34" s="129"/>
    </row>
    <row r="35" spans="1:4" s="31" customFormat="1" ht="15" customHeight="1">
      <c r="A35" s="11"/>
      <c r="B35" s="29"/>
      <c r="C35" s="25" t="s">
        <v>129</v>
      </c>
      <c r="D35" s="30">
        <f>(B34*D34)</f>
        <v>0</v>
      </c>
    </row>
    <row r="36" ht="15" customHeight="1"/>
    <row r="37" spans="1:4" s="12" customFormat="1" ht="15" customHeight="1">
      <c r="A37" s="5" t="s">
        <v>130</v>
      </c>
      <c r="B37" s="11"/>
      <c r="C37" s="5"/>
      <c r="D37" s="11"/>
    </row>
    <row r="38" spans="1:4" s="12" customFormat="1" ht="36" customHeight="1" thickBot="1">
      <c r="A38" s="14" t="s">
        <v>131</v>
      </c>
      <c r="B38" s="15" t="s">
        <v>10</v>
      </c>
      <c r="C38" s="16" t="s">
        <v>11</v>
      </c>
      <c r="D38" s="17" t="s">
        <v>12</v>
      </c>
    </row>
    <row r="39" spans="1:4" s="10" customFormat="1" ht="30.75" customHeight="1" thickTop="1">
      <c r="A39" s="18" t="s">
        <v>41</v>
      </c>
      <c r="B39" s="19" t="s">
        <v>132</v>
      </c>
      <c r="C39" s="135"/>
      <c r="D39" s="136"/>
    </row>
    <row r="40" spans="1:4" s="10" customFormat="1" ht="30.75" customHeight="1">
      <c r="A40" s="18" t="s">
        <v>133</v>
      </c>
      <c r="B40" s="19" t="s">
        <v>134</v>
      </c>
      <c r="C40" s="135"/>
      <c r="D40" s="136"/>
    </row>
    <row r="41" spans="1:4" s="10" customFormat="1" ht="30.75" customHeight="1">
      <c r="A41" s="18" t="s">
        <v>135</v>
      </c>
      <c r="B41" s="19" t="s">
        <v>136</v>
      </c>
      <c r="C41" s="135"/>
      <c r="D41" s="136"/>
    </row>
    <row r="42" spans="1:4" s="10" customFormat="1" ht="73.5" customHeight="1">
      <c r="A42" s="18" t="s">
        <v>137</v>
      </c>
      <c r="B42" s="19" t="s">
        <v>138</v>
      </c>
      <c r="C42" s="135"/>
      <c r="D42" s="136"/>
    </row>
    <row r="43" spans="1:4" s="10" customFormat="1" ht="69.75" customHeight="1">
      <c r="A43" s="18" t="s">
        <v>139</v>
      </c>
      <c r="B43" s="19" t="s">
        <v>140</v>
      </c>
      <c r="C43" s="135"/>
      <c r="D43" s="136"/>
    </row>
    <row r="44" spans="1:4" s="10" customFormat="1" ht="18.75" customHeight="1">
      <c r="A44" s="18" t="s">
        <v>141</v>
      </c>
      <c r="B44" s="19" t="s">
        <v>142</v>
      </c>
      <c r="C44" s="135"/>
      <c r="D44" s="136"/>
    </row>
    <row r="45" spans="1:4" s="10" customFormat="1" ht="30.75" customHeight="1">
      <c r="A45" s="18" t="s">
        <v>143</v>
      </c>
      <c r="B45" s="19" t="s">
        <v>144</v>
      </c>
      <c r="C45" s="135"/>
      <c r="D45" s="136"/>
    </row>
    <row r="46" spans="1:4" s="10" customFormat="1" ht="15" customHeight="1">
      <c r="A46" s="18" t="s">
        <v>145</v>
      </c>
      <c r="B46" s="19" t="s">
        <v>146</v>
      </c>
      <c r="C46" s="135"/>
      <c r="D46" s="136"/>
    </row>
    <row r="47" spans="1:4" s="10" customFormat="1" ht="30.75" customHeight="1">
      <c r="A47" s="18" t="s">
        <v>64</v>
      </c>
      <c r="B47" s="19" t="s">
        <v>147</v>
      </c>
      <c r="C47" s="135"/>
      <c r="D47" s="136"/>
    </row>
    <row r="48" spans="1:4" s="10" customFormat="1" ht="30.75" customHeight="1">
      <c r="A48" s="18" t="s">
        <v>85</v>
      </c>
      <c r="B48" s="19" t="s">
        <v>148</v>
      </c>
      <c r="C48" s="135"/>
      <c r="D48" s="136"/>
    </row>
    <row r="49" spans="1:4" s="10" customFormat="1" ht="39.75" customHeight="1" thickBot="1">
      <c r="A49" s="18" t="s">
        <v>149</v>
      </c>
      <c r="B49" s="19" t="s">
        <v>150</v>
      </c>
      <c r="C49" s="135"/>
      <c r="D49" s="136"/>
    </row>
    <row r="50" spans="1:4" s="10" customFormat="1" ht="15" customHeight="1" thickTop="1">
      <c r="A50" s="22" t="s">
        <v>23</v>
      </c>
      <c r="B50" s="23">
        <v>3</v>
      </c>
      <c r="C50" s="24" t="s">
        <v>24</v>
      </c>
      <c r="D50" s="129"/>
    </row>
    <row r="51" spans="2:4" ht="15" customHeight="1">
      <c r="B51" s="5"/>
      <c r="C51" s="25" t="s">
        <v>38</v>
      </c>
      <c r="D51" s="26">
        <f>(B50*D50)</f>
        <v>0</v>
      </c>
    </row>
    <row r="52" ht="15" customHeight="1"/>
    <row r="53" spans="1:6" s="12" customFormat="1" ht="15" customHeight="1">
      <c r="A53" s="5" t="s">
        <v>151</v>
      </c>
      <c r="B53" s="11"/>
      <c r="C53" s="5"/>
      <c r="D53" s="11"/>
      <c r="F53"/>
    </row>
    <row r="54" spans="1:4" s="12" customFormat="1" ht="36" customHeight="1">
      <c r="A54" s="47" t="s">
        <v>152</v>
      </c>
      <c r="B54" s="48" t="s">
        <v>10</v>
      </c>
      <c r="C54" s="48" t="s">
        <v>11</v>
      </c>
      <c r="D54" s="49" t="s">
        <v>12</v>
      </c>
    </row>
    <row r="55" spans="1:4" s="12" customFormat="1" ht="29.25" customHeight="1">
      <c r="A55" s="20" t="s">
        <v>41</v>
      </c>
      <c r="B55" s="20" t="s">
        <v>153</v>
      </c>
      <c r="C55" s="134"/>
      <c r="D55" s="126"/>
    </row>
    <row r="56" spans="1:4" s="10" customFormat="1" ht="12" customHeight="1">
      <c r="A56" s="20" t="s">
        <v>154</v>
      </c>
      <c r="B56" s="20" t="s">
        <v>155</v>
      </c>
      <c r="C56" s="134"/>
      <c r="D56" s="126"/>
    </row>
    <row r="57" spans="1:4" s="10" customFormat="1" ht="16.5" customHeight="1">
      <c r="A57" s="20" t="s">
        <v>156</v>
      </c>
      <c r="B57" s="20" t="s">
        <v>157</v>
      </c>
      <c r="C57" s="134"/>
      <c r="D57" s="126"/>
    </row>
    <row r="58" spans="1:4" s="10" customFormat="1" ht="15" customHeight="1">
      <c r="A58" s="20" t="s">
        <v>112</v>
      </c>
      <c r="B58" s="20" t="s">
        <v>158</v>
      </c>
      <c r="C58" s="134"/>
      <c r="D58" s="126"/>
    </row>
    <row r="59" spans="1:4" s="10" customFormat="1" ht="12.75">
      <c r="A59" s="20" t="s">
        <v>159</v>
      </c>
      <c r="B59" s="20" t="s">
        <v>681</v>
      </c>
      <c r="C59" s="134"/>
      <c r="D59" s="126"/>
    </row>
    <row r="60" spans="1:4" s="10" customFormat="1" ht="41.25" customHeight="1">
      <c r="A60" s="20" t="s">
        <v>160</v>
      </c>
      <c r="B60" s="20" t="s">
        <v>161</v>
      </c>
      <c r="C60" s="134"/>
      <c r="D60" s="126"/>
    </row>
    <row r="61" spans="1:4" s="10" customFormat="1" ht="16.5" customHeight="1">
      <c r="A61" s="20" t="s">
        <v>162</v>
      </c>
      <c r="B61" s="20" t="s">
        <v>163</v>
      </c>
      <c r="C61" s="134"/>
      <c r="D61" s="126"/>
    </row>
    <row r="62" spans="1:4" s="10" customFormat="1" ht="15.75" customHeight="1">
      <c r="A62" s="20" t="s">
        <v>89</v>
      </c>
      <c r="B62" s="20" t="s">
        <v>164</v>
      </c>
      <c r="C62" s="134"/>
      <c r="D62" s="126"/>
    </row>
    <row r="63" spans="1:4" s="10" customFormat="1" ht="14.25" customHeight="1">
      <c r="A63" s="50" t="s">
        <v>23</v>
      </c>
      <c r="B63" s="51">
        <v>4</v>
      </c>
      <c r="C63" s="52" t="s">
        <v>24</v>
      </c>
      <c r="D63" s="137"/>
    </row>
    <row r="64" spans="2:6" ht="15">
      <c r="B64" s="5"/>
      <c r="C64" s="25" t="s">
        <v>114</v>
      </c>
      <c r="D64" s="26">
        <f>(B63*D63)</f>
        <v>0</v>
      </c>
      <c r="F64" s="10"/>
    </row>
    <row r="66" spans="1:4" s="12" customFormat="1" ht="15">
      <c r="A66" s="5" t="s">
        <v>165</v>
      </c>
      <c r="B66" s="11"/>
      <c r="C66" s="5"/>
      <c r="D66" s="11"/>
    </row>
    <row r="67" spans="1:4" s="12" customFormat="1" ht="36" customHeight="1" thickBot="1">
      <c r="A67" s="14" t="s">
        <v>166</v>
      </c>
      <c r="B67" s="15" t="s">
        <v>10</v>
      </c>
      <c r="C67" s="16" t="s">
        <v>11</v>
      </c>
      <c r="D67" s="17" t="s">
        <v>12</v>
      </c>
    </row>
    <row r="68" spans="1:4" s="10" customFormat="1" ht="13.5" thickTop="1">
      <c r="A68" s="35" t="s">
        <v>167</v>
      </c>
      <c r="B68" s="21" t="s">
        <v>168</v>
      </c>
      <c r="C68" s="135"/>
      <c r="D68" s="126"/>
    </row>
    <row r="69" spans="1:4" s="10" customFormat="1" ht="15" customHeight="1">
      <c r="A69" s="35" t="s">
        <v>169</v>
      </c>
      <c r="B69" s="21" t="s">
        <v>170</v>
      </c>
      <c r="C69" s="135"/>
      <c r="D69" s="126"/>
    </row>
    <row r="70" spans="1:4" s="10" customFormat="1" ht="12.75">
      <c r="A70" s="20" t="s">
        <v>87</v>
      </c>
      <c r="B70" s="21" t="s">
        <v>171</v>
      </c>
      <c r="C70" s="135"/>
      <c r="D70" s="126"/>
    </row>
    <row r="71" spans="1:4" s="10" customFormat="1" ht="12.75">
      <c r="A71" s="20" t="s">
        <v>139</v>
      </c>
      <c r="B71" s="21" t="s">
        <v>172</v>
      </c>
      <c r="C71" s="135"/>
      <c r="D71" s="126"/>
    </row>
    <row r="72" spans="1:4" s="10" customFormat="1" ht="15.75" customHeight="1">
      <c r="A72" s="20" t="s">
        <v>83</v>
      </c>
      <c r="B72" s="21" t="s">
        <v>173</v>
      </c>
      <c r="C72" s="135"/>
      <c r="D72" s="126"/>
    </row>
    <row r="73" spans="1:4" s="10" customFormat="1" ht="12.75">
      <c r="A73" s="20" t="s">
        <v>174</v>
      </c>
      <c r="B73" s="21" t="s">
        <v>175</v>
      </c>
      <c r="C73" s="135"/>
      <c r="D73" s="126"/>
    </row>
    <row r="74" spans="1:4" s="10" customFormat="1" ht="13.5" thickBot="1">
      <c r="A74" s="20" t="s">
        <v>89</v>
      </c>
      <c r="B74" s="21" t="s">
        <v>176</v>
      </c>
      <c r="C74" s="135"/>
      <c r="D74" s="126"/>
    </row>
    <row r="75" spans="1:4" s="10" customFormat="1" ht="14.25" customHeight="1" thickTop="1">
      <c r="A75" s="22" t="s">
        <v>23</v>
      </c>
      <c r="B75" s="23">
        <v>4</v>
      </c>
      <c r="C75" s="24" t="s">
        <v>24</v>
      </c>
      <c r="D75" s="129"/>
    </row>
    <row r="76" spans="2:4" ht="15">
      <c r="B76" s="5"/>
      <c r="C76" s="25" t="s">
        <v>114</v>
      </c>
      <c r="D76" s="26">
        <f>(B75*D75)</f>
        <v>0</v>
      </c>
    </row>
    <row r="78" spans="1:4" ht="15">
      <c r="A78" s="5" t="s">
        <v>53</v>
      </c>
      <c r="B78" s="11"/>
      <c r="C78" s="5"/>
      <c r="D78" s="11"/>
    </row>
    <row r="79" spans="1:4" ht="26.25" thickBot="1">
      <c r="A79" s="14" t="s">
        <v>177</v>
      </c>
      <c r="B79" s="15" t="s">
        <v>10</v>
      </c>
      <c r="C79" s="16" t="s">
        <v>11</v>
      </c>
      <c r="D79" s="17" t="s">
        <v>12</v>
      </c>
    </row>
    <row r="80" spans="1:4" ht="26.25" thickTop="1">
      <c r="A80" s="18" t="s">
        <v>34</v>
      </c>
      <c r="B80" s="19" t="s">
        <v>178</v>
      </c>
      <c r="C80" s="135"/>
      <c r="D80" s="136"/>
    </row>
    <row r="81" spans="1:4" ht="15.75" thickBot="1">
      <c r="A81" s="20" t="s">
        <v>179</v>
      </c>
      <c r="B81" s="21" t="s">
        <v>180</v>
      </c>
      <c r="C81" s="135"/>
      <c r="D81" s="126"/>
    </row>
    <row r="82" spans="1:4" ht="15.75" thickTop="1">
      <c r="A82" s="22" t="s">
        <v>23</v>
      </c>
      <c r="B82" s="23">
        <v>15</v>
      </c>
      <c r="C82" s="24" t="s">
        <v>24</v>
      </c>
      <c r="D82" s="129"/>
    </row>
    <row r="83" spans="2:4" ht="15.75" customHeight="1">
      <c r="B83" s="5"/>
      <c r="C83" s="25" t="s">
        <v>181</v>
      </c>
      <c r="D83" s="26">
        <f>(B82*D82)</f>
        <v>0</v>
      </c>
    </row>
    <row r="85" spans="1:4" ht="15">
      <c r="A85" s="5" t="s">
        <v>66</v>
      </c>
      <c r="B85" s="11"/>
      <c r="C85" s="5"/>
      <c r="D85" s="11"/>
    </row>
    <row r="86" spans="1:4" ht="15.75" thickBot="1">
      <c r="A86" s="14" t="s">
        <v>182</v>
      </c>
      <c r="B86" s="15" t="s">
        <v>10</v>
      </c>
      <c r="C86" s="16" t="s">
        <v>11</v>
      </c>
      <c r="D86" s="17" t="s">
        <v>12</v>
      </c>
    </row>
    <row r="87" spans="1:4" ht="26.25" thickTop="1">
      <c r="A87" s="18" t="s">
        <v>34</v>
      </c>
      <c r="B87" s="19" t="s">
        <v>183</v>
      </c>
      <c r="C87" s="135"/>
      <c r="D87" s="136"/>
    </row>
    <row r="88" spans="1:4" ht="15.75" thickBot="1">
      <c r="A88" s="20" t="s">
        <v>79</v>
      </c>
      <c r="B88" s="21" t="s">
        <v>184</v>
      </c>
      <c r="C88" s="135"/>
      <c r="D88" s="126"/>
    </row>
    <row r="89" spans="1:4" ht="15.75" thickTop="1">
      <c r="A89" s="22" t="s">
        <v>23</v>
      </c>
      <c r="B89" s="23">
        <v>8</v>
      </c>
      <c r="C89" s="24" t="s">
        <v>24</v>
      </c>
      <c r="D89" s="129"/>
    </row>
    <row r="90" spans="2:4" ht="15">
      <c r="B90" s="5"/>
      <c r="C90" s="25" t="s">
        <v>129</v>
      </c>
      <c r="D90" s="26">
        <f>(B89*D89)</f>
        <v>0</v>
      </c>
    </row>
    <row r="92" spans="1:4" ht="15">
      <c r="A92" s="5" t="s">
        <v>91</v>
      </c>
      <c r="B92" s="11"/>
      <c r="C92" s="5"/>
      <c r="D92" s="11"/>
    </row>
    <row r="93" spans="1:4" ht="15.75" thickBot="1">
      <c r="A93" s="14" t="s">
        <v>185</v>
      </c>
      <c r="B93" s="15" t="s">
        <v>10</v>
      </c>
      <c r="C93" s="16" t="s">
        <v>11</v>
      </c>
      <c r="D93" s="17" t="s">
        <v>12</v>
      </c>
    </row>
    <row r="94" spans="1:4" ht="15.75" thickTop="1">
      <c r="A94" s="18" t="s">
        <v>41</v>
      </c>
      <c r="B94" s="19" t="s">
        <v>186</v>
      </c>
      <c r="C94" s="135"/>
      <c r="D94" s="136"/>
    </row>
    <row r="95" spans="1:4" ht="15" customHeight="1" thickBot="1">
      <c r="A95" s="18" t="s">
        <v>187</v>
      </c>
      <c r="B95" s="19" t="s">
        <v>188</v>
      </c>
      <c r="C95" s="135"/>
      <c r="D95" s="136"/>
    </row>
    <row r="96" spans="1:4" ht="15.75" thickTop="1">
      <c r="A96" s="22" t="s">
        <v>23</v>
      </c>
      <c r="B96" s="23">
        <v>1</v>
      </c>
      <c r="C96" s="24" t="s">
        <v>24</v>
      </c>
      <c r="D96" s="129"/>
    </row>
    <row r="97" spans="2:4" ht="15">
      <c r="B97" s="5"/>
      <c r="C97" s="25" t="s">
        <v>24</v>
      </c>
      <c r="D97" s="26">
        <f>(B96*D96)</f>
        <v>0</v>
      </c>
    </row>
    <row r="98" spans="2:4" ht="15">
      <c r="B98" s="5"/>
      <c r="C98" s="39"/>
      <c r="D98" s="28"/>
    </row>
    <row r="99" spans="1:4" ht="15">
      <c r="A99" s="5" t="s">
        <v>189</v>
      </c>
      <c r="B99" s="11"/>
      <c r="C99" s="5"/>
      <c r="D99" s="11"/>
    </row>
    <row r="100" spans="1:4" ht="15.75" thickBot="1">
      <c r="A100" s="14" t="s">
        <v>190</v>
      </c>
      <c r="B100" s="15" t="s">
        <v>10</v>
      </c>
      <c r="C100" s="16" t="s">
        <v>11</v>
      </c>
      <c r="D100" s="17" t="s">
        <v>12</v>
      </c>
    </row>
    <row r="101" spans="1:4" ht="15.75" thickTop="1">
      <c r="A101" s="18" t="s">
        <v>41</v>
      </c>
      <c r="B101" s="19" t="s">
        <v>191</v>
      </c>
      <c r="C101" s="135"/>
      <c r="D101" s="136"/>
    </row>
    <row r="102" spans="1:4" ht="14.25" customHeight="1" thickBot="1">
      <c r="A102" s="18" t="s">
        <v>187</v>
      </c>
      <c r="B102" s="19" t="s">
        <v>192</v>
      </c>
      <c r="C102" s="135"/>
      <c r="D102" s="136"/>
    </row>
    <row r="103" spans="1:4" ht="15.75" thickTop="1">
      <c r="A103" s="22" t="s">
        <v>23</v>
      </c>
      <c r="B103" s="23">
        <v>1</v>
      </c>
      <c r="C103" s="24" t="s">
        <v>24</v>
      </c>
      <c r="D103" s="129"/>
    </row>
    <row r="104" spans="2:4" ht="15">
      <c r="B104" s="5"/>
      <c r="C104" s="25" t="s">
        <v>24</v>
      </c>
      <c r="D104" s="26">
        <f>(B103*D103)</f>
        <v>0</v>
      </c>
    </row>
    <row r="105" spans="2:4" ht="15">
      <c r="B105" s="5"/>
      <c r="C105" s="39"/>
      <c r="D105" s="28"/>
    </row>
    <row r="106" spans="1:4" ht="15">
      <c r="A106" s="5" t="s">
        <v>193</v>
      </c>
      <c r="B106" s="11"/>
      <c r="C106" s="5"/>
      <c r="D106" s="11"/>
    </row>
    <row r="107" spans="1:4" ht="15.75" thickBot="1">
      <c r="A107" s="14" t="s">
        <v>194</v>
      </c>
      <c r="B107" s="15" t="s">
        <v>10</v>
      </c>
      <c r="C107" s="16" t="s">
        <v>11</v>
      </c>
      <c r="D107" s="17" t="s">
        <v>12</v>
      </c>
    </row>
    <row r="108" spans="1:4" ht="15.75" thickTop="1">
      <c r="A108" s="18" t="s">
        <v>41</v>
      </c>
      <c r="B108" s="19" t="s">
        <v>195</v>
      </c>
      <c r="C108" s="135"/>
      <c r="D108" s="136"/>
    </row>
    <row r="109" spans="1:4" ht="15" customHeight="1" thickBot="1">
      <c r="A109" s="18" t="s">
        <v>187</v>
      </c>
      <c r="B109" s="19" t="s">
        <v>192</v>
      </c>
      <c r="C109" s="135"/>
      <c r="D109" s="136"/>
    </row>
    <row r="110" spans="1:4" ht="15.75" thickTop="1">
      <c r="A110" s="22" t="s">
        <v>23</v>
      </c>
      <c r="B110" s="23">
        <v>1</v>
      </c>
      <c r="C110" s="24" t="s">
        <v>24</v>
      </c>
      <c r="D110" s="129"/>
    </row>
    <row r="111" spans="2:4" ht="15">
      <c r="B111" s="5"/>
      <c r="C111" s="25" t="s">
        <v>24</v>
      </c>
      <c r="D111" s="26">
        <f>(B110*D110)</f>
        <v>0</v>
      </c>
    </row>
    <row r="112" spans="2:4" ht="15">
      <c r="B112" s="5"/>
      <c r="C112" s="39"/>
      <c r="D112" s="28"/>
    </row>
    <row r="113" spans="1:4" ht="15">
      <c r="A113" s="5" t="s">
        <v>196</v>
      </c>
      <c r="B113" s="11"/>
      <c r="C113" s="5"/>
      <c r="D113" s="11"/>
    </row>
    <row r="114" spans="1:4" ht="15.75" thickBot="1">
      <c r="A114" s="14" t="s">
        <v>197</v>
      </c>
      <c r="B114" s="15" t="s">
        <v>10</v>
      </c>
      <c r="C114" s="16" t="s">
        <v>11</v>
      </c>
      <c r="D114" s="17" t="s">
        <v>12</v>
      </c>
    </row>
    <row r="115" spans="1:4" ht="15.75" thickTop="1">
      <c r="A115" s="18" t="s">
        <v>41</v>
      </c>
      <c r="B115" s="19" t="s">
        <v>198</v>
      </c>
      <c r="C115" s="135"/>
      <c r="D115" s="136"/>
    </row>
    <row r="116" spans="1:4" ht="14.25" customHeight="1" thickBot="1">
      <c r="A116" s="18" t="s">
        <v>187</v>
      </c>
      <c r="B116" s="19" t="s">
        <v>192</v>
      </c>
      <c r="C116" s="135"/>
      <c r="D116" s="136"/>
    </row>
    <row r="117" spans="1:4" ht="15.75" thickTop="1">
      <c r="A117" s="22" t="s">
        <v>23</v>
      </c>
      <c r="B117" s="23">
        <v>1</v>
      </c>
      <c r="C117" s="24" t="s">
        <v>24</v>
      </c>
      <c r="D117" s="129"/>
    </row>
    <row r="118" spans="2:4" ht="15">
      <c r="B118" s="5"/>
      <c r="C118" s="25" t="s">
        <v>24</v>
      </c>
      <c r="D118" s="26">
        <f>(B117*D117)</f>
        <v>0</v>
      </c>
    </row>
    <row r="119" spans="2:4" ht="15">
      <c r="B119" s="5"/>
      <c r="C119" s="39"/>
      <c r="D119" s="28"/>
    </row>
    <row r="120" spans="1:4" ht="15">
      <c r="A120" s="5" t="s">
        <v>199</v>
      </c>
      <c r="B120" s="11"/>
      <c r="C120" s="5"/>
      <c r="D120" s="11"/>
    </row>
    <row r="121" spans="1:4" ht="15.75" thickBot="1">
      <c r="A121" s="14" t="s">
        <v>200</v>
      </c>
      <c r="B121" s="15" t="s">
        <v>10</v>
      </c>
      <c r="C121" s="16" t="s">
        <v>11</v>
      </c>
      <c r="D121" s="17" t="s">
        <v>12</v>
      </c>
    </row>
    <row r="122" spans="1:4" ht="15.75" thickTop="1">
      <c r="A122" s="18" t="s">
        <v>41</v>
      </c>
      <c r="B122" s="19" t="s">
        <v>201</v>
      </c>
      <c r="C122" s="135"/>
      <c r="D122" s="136"/>
    </row>
    <row r="123" spans="1:4" ht="17.25" customHeight="1" thickBot="1">
      <c r="A123" s="18" t="s">
        <v>187</v>
      </c>
      <c r="B123" s="19" t="s">
        <v>192</v>
      </c>
      <c r="C123" s="135"/>
      <c r="D123" s="136"/>
    </row>
    <row r="124" spans="1:4" ht="15.75" thickTop="1">
      <c r="A124" s="22" t="s">
        <v>23</v>
      </c>
      <c r="B124" s="23">
        <v>1</v>
      </c>
      <c r="C124" s="24" t="s">
        <v>24</v>
      </c>
      <c r="D124" s="129"/>
    </row>
    <row r="125" spans="2:4" ht="15">
      <c r="B125" s="5"/>
      <c r="C125" s="25" t="s">
        <v>24</v>
      </c>
      <c r="D125" s="26">
        <f>(B124*D124)</f>
        <v>0</v>
      </c>
    </row>
    <row r="126" spans="2:4" ht="15">
      <c r="B126" s="5"/>
      <c r="C126" s="39"/>
      <c r="D126" s="28"/>
    </row>
    <row r="127" spans="1:4" ht="15">
      <c r="A127" s="5" t="s">
        <v>202</v>
      </c>
      <c r="B127" s="11"/>
      <c r="C127" s="5"/>
      <c r="D127" s="11"/>
    </row>
    <row r="128" spans="1:4" ht="15.75" thickBot="1">
      <c r="A128" s="14" t="s">
        <v>203</v>
      </c>
      <c r="B128" s="15" t="s">
        <v>10</v>
      </c>
      <c r="C128" s="16" t="s">
        <v>11</v>
      </c>
      <c r="D128" s="17" t="s">
        <v>12</v>
      </c>
    </row>
    <row r="129" spans="1:4" ht="26.25" thickTop="1">
      <c r="A129" s="18" t="s">
        <v>41</v>
      </c>
      <c r="B129" s="19" t="s">
        <v>204</v>
      </c>
      <c r="C129" s="135"/>
      <c r="D129" s="136"/>
    </row>
    <row r="130" spans="1:4" ht="15.75" thickBot="1">
      <c r="A130" s="18" t="s">
        <v>187</v>
      </c>
      <c r="B130" s="19" t="s">
        <v>205</v>
      </c>
      <c r="C130" s="135"/>
      <c r="D130" s="136"/>
    </row>
    <row r="131" spans="1:4" ht="15.75" thickTop="1">
      <c r="A131" s="22" t="s">
        <v>23</v>
      </c>
      <c r="B131" s="23">
        <v>1</v>
      </c>
      <c r="C131" s="24" t="s">
        <v>24</v>
      </c>
      <c r="D131" s="129"/>
    </row>
    <row r="132" spans="2:4" ht="15">
      <c r="B132" s="5"/>
      <c r="C132" s="25" t="s">
        <v>24</v>
      </c>
      <c r="D132" s="26">
        <f>(B131*D131)</f>
        <v>0</v>
      </c>
    </row>
    <row r="133" spans="2:4" ht="15">
      <c r="B133" s="5"/>
      <c r="C133" s="39"/>
      <c r="D133" s="28"/>
    </row>
    <row r="134" spans="1:4" ht="15">
      <c r="A134" s="5" t="s">
        <v>206</v>
      </c>
      <c r="B134" s="11"/>
      <c r="C134" s="5"/>
      <c r="D134" s="11"/>
    </row>
    <row r="135" spans="1:4" ht="15.75" thickBot="1">
      <c r="A135" s="14" t="s">
        <v>207</v>
      </c>
      <c r="B135" s="15" t="s">
        <v>10</v>
      </c>
      <c r="C135" s="16" t="s">
        <v>11</v>
      </c>
      <c r="D135" s="17" t="s">
        <v>12</v>
      </c>
    </row>
    <row r="136" spans="1:4" ht="15.75" thickTop="1">
      <c r="A136" s="18" t="s">
        <v>179</v>
      </c>
      <c r="B136" s="19" t="s">
        <v>180</v>
      </c>
      <c r="C136" s="135"/>
      <c r="D136" s="136"/>
    </row>
    <row r="137" spans="1:4" ht="15">
      <c r="A137" s="18" t="s">
        <v>110</v>
      </c>
      <c r="B137" s="19" t="s">
        <v>208</v>
      </c>
      <c r="C137" s="135"/>
      <c r="D137" s="136"/>
    </row>
    <row r="138" spans="1:4" ht="15">
      <c r="A138" s="18" t="s">
        <v>209</v>
      </c>
      <c r="B138" s="19" t="s">
        <v>210</v>
      </c>
      <c r="C138" s="135"/>
      <c r="D138" s="136"/>
    </row>
    <row r="139" spans="1:4" ht="15">
      <c r="A139" s="18" t="s">
        <v>34</v>
      </c>
      <c r="B139" s="19" t="s">
        <v>211</v>
      </c>
      <c r="C139" s="135"/>
      <c r="D139" s="136"/>
    </row>
    <row r="140" spans="1:4" ht="15">
      <c r="A140" s="18" t="s">
        <v>212</v>
      </c>
      <c r="B140" s="19" t="s">
        <v>213</v>
      </c>
      <c r="C140" s="135"/>
      <c r="D140" s="136"/>
    </row>
    <row r="141" spans="1:4" ht="15.75" thickBot="1">
      <c r="A141" s="18" t="s">
        <v>214</v>
      </c>
      <c r="B141" s="19" t="s">
        <v>215</v>
      </c>
      <c r="C141" s="135"/>
      <c r="D141" s="136"/>
    </row>
    <row r="142" spans="1:4" ht="15.75" thickTop="1">
      <c r="A142" s="22" t="s">
        <v>23</v>
      </c>
      <c r="B142" s="23">
        <v>1</v>
      </c>
      <c r="C142" s="24" t="s">
        <v>24</v>
      </c>
      <c r="D142" s="129"/>
    </row>
    <row r="143" spans="2:4" ht="15">
      <c r="B143" s="5"/>
      <c r="C143" s="25" t="s">
        <v>24</v>
      </c>
      <c r="D143" s="26">
        <f>(B142*D142)</f>
        <v>0</v>
      </c>
    </row>
    <row r="144" spans="2:4" ht="15">
      <c r="B144" s="5"/>
      <c r="C144" s="39"/>
      <c r="D144" s="28"/>
    </row>
    <row r="145" spans="1:4" ht="15">
      <c r="A145" s="5" t="s">
        <v>216</v>
      </c>
      <c r="B145" s="11"/>
      <c r="C145" s="5"/>
      <c r="D145" s="11"/>
    </row>
    <row r="146" spans="1:4" ht="15.75" thickBot="1">
      <c r="A146" s="14" t="s">
        <v>217</v>
      </c>
      <c r="B146" s="15" t="s">
        <v>10</v>
      </c>
      <c r="C146" s="16" t="s">
        <v>11</v>
      </c>
      <c r="D146" s="17" t="s">
        <v>12</v>
      </c>
    </row>
    <row r="147" spans="1:4" ht="15.75" thickTop="1">
      <c r="A147" s="18" t="s">
        <v>179</v>
      </c>
      <c r="B147" s="19" t="s">
        <v>180</v>
      </c>
      <c r="C147" s="135"/>
      <c r="D147" s="136"/>
    </row>
    <row r="148" spans="1:4" ht="15">
      <c r="A148" s="18" t="s">
        <v>110</v>
      </c>
      <c r="B148" s="19" t="s">
        <v>208</v>
      </c>
      <c r="C148" s="135"/>
      <c r="D148" s="136"/>
    </row>
    <row r="149" spans="1:4" ht="15">
      <c r="A149" s="18" t="s">
        <v>209</v>
      </c>
      <c r="B149" s="19" t="s">
        <v>210</v>
      </c>
      <c r="C149" s="135"/>
      <c r="D149" s="136"/>
    </row>
    <row r="150" spans="1:4" ht="15">
      <c r="A150" s="18" t="s">
        <v>34</v>
      </c>
      <c r="B150" s="19" t="s">
        <v>211</v>
      </c>
      <c r="C150" s="135"/>
      <c r="D150" s="136"/>
    </row>
    <row r="151" spans="1:4" ht="15">
      <c r="A151" s="18" t="s">
        <v>212</v>
      </c>
      <c r="B151" s="19" t="s">
        <v>213</v>
      </c>
      <c r="C151" s="135"/>
      <c r="D151" s="136"/>
    </row>
    <row r="152" spans="1:4" ht="15.75" thickBot="1">
      <c r="A152" s="18" t="s">
        <v>214</v>
      </c>
      <c r="B152" s="19" t="s">
        <v>218</v>
      </c>
      <c r="C152" s="135"/>
      <c r="D152" s="136"/>
    </row>
    <row r="153" spans="1:4" ht="15.75" thickTop="1">
      <c r="A153" s="22" t="s">
        <v>23</v>
      </c>
      <c r="B153" s="23">
        <v>2</v>
      </c>
      <c r="C153" s="24" t="s">
        <v>24</v>
      </c>
      <c r="D153" s="129"/>
    </row>
    <row r="154" spans="2:4" ht="15">
      <c r="B154" s="5"/>
      <c r="C154" s="25" t="s">
        <v>219</v>
      </c>
      <c r="D154" s="26">
        <f>(B153*D153)</f>
        <v>0</v>
      </c>
    </row>
    <row r="155" spans="2:4" ht="15">
      <c r="B155" s="5"/>
      <c r="C155" s="39"/>
      <c r="D155" s="28"/>
    </row>
    <row r="156" spans="1:4" ht="15">
      <c r="A156" s="5" t="s">
        <v>220</v>
      </c>
      <c r="B156" s="11"/>
      <c r="C156" s="5"/>
      <c r="D156" s="11"/>
    </row>
    <row r="157" spans="1:4" ht="15.75" thickBot="1">
      <c r="A157" s="14" t="s">
        <v>221</v>
      </c>
      <c r="B157" s="15" t="s">
        <v>10</v>
      </c>
      <c r="C157" s="16" t="s">
        <v>11</v>
      </c>
      <c r="D157" s="17" t="s">
        <v>12</v>
      </c>
    </row>
    <row r="158" spans="1:4" ht="15.75" thickTop="1">
      <c r="A158" s="18" t="s">
        <v>179</v>
      </c>
      <c r="B158" s="19" t="s">
        <v>180</v>
      </c>
      <c r="C158" s="135"/>
      <c r="D158" s="136"/>
    </row>
    <row r="159" spans="1:4" ht="15">
      <c r="A159" s="18" t="s">
        <v>110</v>
      </c>
      <c r="B159" s="19" t="s">
        <v>208</v>
      </c>
      <c r="C159" s="135"/>
      <c r="D159" s="136"/>
    </row>
    <row r="160" spans="1:4" ht="15">
      <c r="A160" s="18" t="s">
        <v>209</v>
      </c>
      <c r="B160" s="19" t="s">
        <v>210</v>
      </c>
      <c r="C160" s="135"/>
      <c r="D160" s="136"/>
    </row>
    <row r="161" spans="1:4" ht="15">
      <c r="A161" s="18" t="s">
        <v>34</v>
      </c>
      <c r="B161" s="19" t="s">
        <v>211</v>
      </c>
      <c r="C161" s="135"/>
      <c r="D161" s="136"/>
    </row>
    <row r="162" spans="1:4" ht="15">
      <c r="A162" s="18" t="s">
        <v>212</v>
      </c>
      <c r="B162" s="19" t="s">
        <v>213</v>
      </c>
      <c r="C162" s="135"/>
      <c r="D162" s="136"/>
    </row>
    <row r="163" spans="1:4" ht="15.75" thickBot="1">
      <c r="A163" s="18" t="s">
        <v>214</v>
      </c>
      <c r="B163" s="19" t="s">
        <v>222</v>
      </c>
      <c r="C163" s="135"/>
      <c r="D163" s="136"/>
    </row>
    <row r="164" spans="1:4" ht="15.75" thickTop="1">
      <c r="A164" s="22" t="s">
        <v>23</v>
      </c>
      <c r="B164" s="23">
        <v>5</v>
      </c>
      <c r="C164" s="24" t="s">
        <v>24</v>
      </c>
      <c r="D164" s="129"/>
    </row>
    <row r="165" spans="2:4" ht="15">
      <c r="B165" s="5"/>
      <c r="C165" s="25" t="s">
        <v>25</v>
      </c>
      <c r="D165" s="26">
        <f>(B164*D164)</f>
        <v>0</v>
      </c>
    </row>
    <row r="166" spans="2:4" ht="15">
      <c r="B166" s="5"/>
      <c r="C166" s="39"/>
      <c r="D166" s="28"/>
    </row>
    <row r="167" spans="1:4" ht="15">
      <c r="A167" s="5" t="s">
        <v>223</v>
      </c>
      <c r="B167" s="11"/>
      <c r="C167" s="5"/>
      <c r="D167" s="11"/>
    </row>
    <row r="168" spans="1:4" ht="15.75" thickBot="1">
      <c r="A168" s="14" t="s">
        <v>224</v>
      </c>
      <c r="B168" s="15" t="s">
        <v>10</v>
      </c>
      <c r="C168" s="16" t="s">
        <v>11</v>
      </c>
      <c r="D168" s="17" t="s">
        <v>12</v>
      </c>
    </row>
    <row r="169" spans="1:4" ht="15.75" thickTop="1">
      <c r="A169" s="18" t="s">
        <v>179</v>
      </c>
      <c r="B169" s="19" t="s">
        <v>180</v>
      </c>
      <c r="C169" s="135"/>
      <c r="D169" s="136"/>
    </row>
    <row r="170" spans="1:4" ht="15">
      <c r="A170" s="18" t="s">
        <v>110</v>
      </c>
      <c r="B170" s="19" t="s">
        <v>208</v>
      </c>
      <c r="C170" s="135"/>
      <c r="D170" s="136"/>
    </row>
    <row r="171" spans="1:4" ht="15">
      <c r="A171" s="18" t="s">
        <v>209</v>
      </c>
      <c r="B171" s="19" t="s">
        <v>210</v>
      </c>
      <c r="C171" s="135"/>
      <c r="D171" s="136"/>
    </row>
    <row r="172" spans="1:4" ht="15">
      <c r="A172" s="18" t="s">
        <v>34</v>
      </c>
      <c r="B172" s="19" t="s">
        <v>211</v>
      </c>
      <c r="C172" s="135"/>
      <c r="D172" s="136"/>
    </row>
    <row r="173" spans="1:4" ht="15">
      <c r="A173" s="18" t="s">
        <v>212</v>
      </c>
      <c r="B173" s="19" t="s">
        <v>213</v>
      </c>
      <c r="C173" s="135"/>
      <c r="D173" s="136"/>
    </row>
    <row r="174" spans="1:4" ht="15.75" thickBot="1">
      <c r="A174" s="18" t="s">
        <v>225</v>
      </c>
      <c r="B174" s="19" t="s">
        <v>226</v>
      </c>
      <c r="C174" s="135"/>
      <c r="D174" s="136"/>
    </row>
    <row r="175" spans="1:4" ht="15.75" thickTop="1">
      <c r="A175" s="22" t="s">
        <v>23</v>
      </c>
      <c r="B175" s="23">
        <v>10</v>
      </c>
      <c r="C175" s="24" t="s">
        <v>24</v>
      </c>
      <c r="D175" s="129"/>
    </row>
    <row r="176" spans="2:4" ht="15">
      <c r="B176" s="5"/>
      <c r="C176" s="25" t="s">
        <v>227</v>
      </c>
      <c r="D176" s="26">
        <f>(B175*D175)</f>
        <v>0</v>
      </c>
    </row>
    <row r="178" spans="1:4" ht="15">
      <c r="A178" s="5" t="s">
        <v>228</v>
      </c>
      <c r="B178" s="11"/>
      <c r="C178" s="5"/>
      <c r="D178" s="11"/>
    </row>
    <row r="179" spans="1:4" ht="15.75" thickBot="1">
      <c r="A179" s="14" t="s">
        <v>229</v>
      </c>
      <c r="B179" s="15" t="s">
        <v>10</v>
      </c>
      <c r="C179" s="16" t="s">
        <v>11</v>
      </c>
      <c r="D179" s="17" t="s">
        <v>12</v>
      </c>
    </row>
    <row r="180" spans="1:4" ht="26.25" thickTop="1">
      <c r="A180" s="18" t="s">
        <v>41</v>
      </c>
      <c r="B180" s="19" t="s">
        <v>230</v>
      </c>
      <c r="C180" s="135"/>
      <c r="D180" s="136"/>
    </row>
    <row r="181" spans="1:4" ht="15">
      <c r="A181" s="18" t="s">
        <v>231</v>
      </c>
      <c r="B181" s="19" t="s">
        <v>232</v>
      </c>
      <c r="C181" s="135"/>
      <c r="D181" s="136"/>
    </row>
    <row r="182" spans="1:4" ht="15">
      <c r="A182" s="18" t="s">
        <v>233</v>
      </c>
      <c r="B182" s="19" t="s">
        <v>234</v>
      </c>
      <c r="C182" s="135"/>
      <c r="D182" s="136"/>
    </row>
    <row r="183" spans="1:4" ht="15">
      <c r="A183" s="20" t="s">
        <v>179</v>
      </c>
      <c r="B183" s="21" t="s">
        <v>180</v>
      </c>
      <c r="C183" s="135"/>
      <c r="D183" s="126"/>
    </row>
    <row r="184" spans="1:4" ht="15.75" thickBot="1">
      <c r="A184" s="20" t="s">
        <v>235</v>
      </c>
      <c r="B184" s="21" t="s">
        <v>236</v>
      </c>
      <c r="C184" s="135"/>
      <c r="D184" s="126"/>
    </row>
    <row r="185" spans="1:4" ht="15.75" thickTop="1">
      <c r="A185" s="22" t="s">
        <v>23</v>
      </c>
      <c r="B185" s="23">
        <v>10</v>
      </c>
      <c r="C185" s="24" t="s">
        <v>24</v>
      </c>
      <c r="D185" s="129"/>
    </row>
    <row r="186" spans="2:4" ht="15">
      <c r="B186" s="5"/>
      <c r="C186" s="25" t="s">
        <v>227</v>
      </c>
      <c r="D186" s="26">
        <f>(B185*D185)</f>
        <v>0</v>
      </c>
    </row>
    <row r="188" spans="1:4" ht="15">
      <c r="A188" s="5" t="s">
        <v>237</v>
      </c>
      <c r="B188" s="11"/>
      <c r="C188" s="5"/>
      <c r="D188" s="11"/>
    </row>
    <row r="189" spans="1:4" ht="15.75" thickBot="1">
      <c r="A189" s="14" t="s">
        <v>238</v>
      </c>
      <c r="B189" s="15" t="s">
        <v>10</v>
      </c>
      <c r="C189" s="16" t="s">
        <v>11</v>
      </c>
      <c r="D189" s="17" t="s">
        <v>12</v>
      </c>
    </row>
    <row r="190" spans="1:4" ht="15.75" thickTop="1">
      <c r="A190" s="18" t="s">
        <v>41</v>
      </c>
      <c r="B190" s="19" t="s">
        <v>239</v>
      </c>
      <c r="C190" s="135"/>
      <c r="D190" s="136"/>
    </row>
    <row r="191" spans="1:4" ht="15">
      <c r="A191" s="18" t="s">
        <v>231</v>
      </c>
      <c r="B191" s="19" t="s">
        <v>232</v>
      </c>
      <c r="C191" s="135"/>
      <c r="D191" s="136"/>
    </row>
    <row r="192" spans="1:4" ht="15">
      <c r="A192" s="18" t="s">
        <v>233</v>
      </c>
      <c r="B192" s="19" t="s">
        <v>234</v>
      </c>
      <c r="C192" s="135"/>
      <c r="D192" s="136"/>
    </row>
    <row r="193" spans="1:4" ht="15">
      <c r="A193" s="20" t="s">
        <v>179</v>
      </c>
      <c r="B193" s="21" t="s">
        <v>180</v>
      </c>
      <c r="C193" s="135"/>
      <c r="D193" s="126"/>
    </row>
    <row r="194" spans="1:4" ht="15.75" thickBot="1">
      <c r="A194" s="20" t="s">
        <v>235</v>
      </c>
      <c r="B194" s="21" t="s">
        <v>236</v>
      </c>
      <c r="C194" s="135"/>
      <c r="D194" s="126"/>
    </row>
    <row r="195" spans="1:4" ht="15.75" thickTop="1">
      <c r="A195" s="22" t="s">
        <v>23</v>
      </c>
      <c r="B195" s="23">
        <v>10</v>
      </c>
      <c r="C195" s="24" t="s">
        <v>24</v>
      </c>
      <c r="D195" s="129"/>
    </row>
    <row r="196" spans="2:4" ht="15">
      <c r="B196" s="5"/>
      <c r="C196" s="25" t="s">
        <v>227</v>
      </c>
      <c r="D196" s="26">
        <f>(B195*D195)</f>
        <v>0</v>
      </c>
    </row>
    <row r="198" spans="1:4" ht="15">
      <c r="A198" s="5" t="s">
        <v>240</v>
      </c>
      <c r="B198" s="11"/>
      <c r="C198" s="5"/>
      <c r="D198" s="11"/>
    </row>
    <row r="199" spans="1:4" ht="51.75" customHeight="1" thickBot="1">
      <c r="A199" s="14" t="s">
        <v>241</v>
      </c>
      <c r="B199" s="15" t="s">
        <v>10</v>
      </c>
      <c r="C199" s="16" t="s">
        <v>11</v>
      </c>
      <c r="D199" s="17" t="s">
        <v>12</v>
      </c>
    </row>
    <row r="200" spans="1:4" ht="15.75" thickTop="1">
      <c r="A200" s="18" t="s">
        <v>242</v>
      </c>
      <c r="B200" s="19" t="s">
        <v>243</v>
      </c>
      <c r="C200" s="135"/>
      <c r="D200" s="136"/>
    </row>
    <row r="201" spans="1:4" ht="15">
      <c r="A201" s="18" t="s">
        <v>244</v>
      </c>
      <c r="B201" s="19" t="s">
        <v>245</v>
      </c>
      <c r="C201" s="135"/>
      <c r="D201" s="136"/>
    </row>
    <row r="202" spans="1:4" ht="15">
      <c r="A202" s="20" t="s">
        <v>246</v>
      </c>
      <c r="B202" s="21" t="s">
        <v>247</v>
      </c>
      <c r="C202" s="135"/>
      <c r="D202" s="126"/>
    </row>
    <row r="203" spans="1:4" ht="15">
      <c r="A203" s="20" t="s">
        <v>248</v>
      </c>
      <c r="B203" s="21" t="s">
        <v>249</v>
      </c>
      <c r="C203" s="135"/>
      <c r="D203" s="126"/>
    </row>
    <row r="204" spans="1:4" ht="15">
      <c r="A204" s="20" t="s">
        <v>139</v>
      </c>
      <c r="B204" s="21" t="s">
        <v>250</v>
      </c>
      <c r="C204" s="135"/>
      <c r="D204" s="126"/>
    </row>
    <row r="205" spans="1:4" ht="15">
      <c r="A205" s="18" t="s">
        <v>214</v>
      </c>
      <c r="B205" s="19" t="s">
        <v>251</v>
      </c>
      <c r="C205" s="135"/>
      <c r="D205" s="136"/>
    </row>
    <row r="206" spans="1:4" ht="15">
      <c r="A206" s="18" t="s">
        <v>252</v>
      </c>
      <c r="B206" s="19" t="s">
        <v>253</v>
      </c>
      <c r="C206" s="135"/>
      <c r="D206" s="136"/>
    </row>
    <row r="207" spans="1:4" ht="15">
      <c r="A207" s="18" t="s">
        <v>254</v>
      </c>
      <c r="B207" s="19" t="s">
        <v>255</v>
      </c>
      <c r="C207" s="135"/>
      <c r="D207" s="136"/>
    </row>
    <row r="208" spans="1:4" ht="15">
      <c r="A208" s="18" t="s">
        <v>256</v>
      </c>
      <c r="B208" s="19">
        <v>4</v>
      </c>
      <c r="C208" s="135"/>
      <c r="D208" s="136"/>
    </row>
    <row r="209" spans="1:4" ht="15.75" thickBot="1">
      <c r="A209" s="18" t="s">
        <v>257</v>
      </c>
      <c r="B209" s="19" t="s">
        <v>258</v>
      </c>
      <c r="C209" s="135"/>
      <c r="D209" s="136"/>
    </row>
    <row r="210" spans="1:4" ht="15.75" thickTop="1">
      <c r="A210" s="22" t="s">
        <v>23</v>
      </c>
      <c r="B210" s="23">
        <v>1</v>
      </c>
      <c r="C210" s="24" t="s">
        <v>24</v>
      </c>
      <c r="D210" s="129"/>
    </row>
    <row r="211" spans="2:4" ht="15">
      <c r="B211" s="5"/>
      <c r="C211" s="25" t="s">
        <v>24</v>
      </c>
      <c r="D211" s="26">
        <f>(B210*D210)</f>
        <v>0</v>
      </c>
    </row>
    <row r="213" spans="1:4" ht="15">
      <c r="A213" s="5" t="s">
        <v>259</v>
      </c>
      <c r="B213" s="11"/>
      <c r="C213" s="5"/>
      <c r="D213" s="11"/>
    </row>
    <row r="214" spans="1:4" ht="15.75" thickBot="1">
      <c r="A214" s="14" t="s">
        <v>260</v>
      </c>
      <c r="B214" s="15" t="s">
        <v>10</v>
      </c>
      <c r="C214" s="16" t="s">
        <v>11</v>
      </c>
      <c r="D214" s="17" t="s">
        <v>12</v>
      </c>
    </row>
    <row r="215" spans="1:4" ht="26.25" thickTop="1">
      <c r="A215" s="18" t="s">
        <v>41</v>
      </c>
      <c r="B215" s="19" t="s">
        <v>261</v>
      </c>
      <c r="C215" s="135"/>
      <c r="D215" s="136"/>
    </row>
    <row r="216" spans="1:4" ht="15">
      <c r="A216" s="18" t="s">
        <v>15</v>
      </c>
      <c r="B216" s="19" t="s">
        <v>262</v>
      </c>
      <c r="C216" s="135"/>
      <c r="D216" s="136"/>
    </row>
    <row r="217" spans="1:4" ht="15.75" thickBot="1">
      <c r="A217" s="20" t="s">
        <v>179</v>
      </c>
      <c r="B217" s="21" t="s">
        <v>180</v>
      </c>
      <c r="C217" s="135"/>
      <c r="D217" s="126"/>
    </row>
    <row r="218" spans="1:4" ht="15.75" thickTop="1">
      <c r="A218" s="22" t="s">
        <v>23</v>
      </c>
      <c r="B218" s="23">
        <v>4</v>
      </c>
      <c r="C218" s="24" t="s">
        <v>24</v>
      </c>
      <c r="D218" s="129"/>
    </row>
    <row r="219" spans="2:4" ht="15">
      <c r="B219" s="5"/>
      <c r="C219" s="25" t="s">
        <v>114</v>
      </c>
      <c r="D219" s="26">
        <f>(B218*D218)</f>
        <v>0</v>
      </c>
    </row>
    <row r="221" spans="1:4" ht="15">
      <c r="A221" s="5" t="s">
        <v>263</v>
      </c>
      <c r="B221" s="11"/>
      <c r="C221" s="5"/>
      <c r="D221" s="11"/>
    </row>
    <row r="222" spans="1:4" ht="26.25" thickBot="1">
      <c r="A222" s="14" t="s">
        <v>264</v>
      </c>
      <c r="B222" s="15" t="s">
        <v>10</v>
      </c>
      <c r="C222" s="16" t="s">
        <v>11</v>
      </c>
      <c r="D222" s="17" t="s">
        <v>12</v>
      </c>
    </row>
    <row r="223" spans="1:4" ht="15.75" thickTop="1">
      <c r="A223" s="18"/>
      <c r="B223" s="19"/>
      <c r="C223" s="135"/>
      <c r="D223" s="136"/>
    </row>
    <row r="224" spans="1:4" ht="15">
      <c r="A224" s="18" t="s">
        <v>265</v>
      </c>
      <c r="B224" s="19" t="s">
        <v>266</v>
      </c>
      <c r="C224" s="135"/>
      <c r="D224" s="136"/>
    </row>
    <row r="225" spans="1:4" ht="15">
      <c r="A225" s="18" t="s">
        <v>267</v>
      </c>
      <c r="B225" s="19" t="s">
        <v>268</v>
      </c>
      <c r="C225" s="135"/>
      <c r="D225" s="136"/>
    </row>
    <row r="226" spans="1:4" ht="15">
      <c r="A226" s="18" t="s">
        <v>269</v>
      </c>
      <c r="B226" s="19" t="s">
        <v>270</v>
      </c>
      <c r="C226" s="135"/>
      <c r="D226" s="136"/>
    </row>
    <row r="227" spans="1:4" ht="15">
      <c r="A227" s="20" t="s">
        <v>137</v>
      </c>
      <c r="B227" s="21" t="s">
        <v>271</v>
      </c>
      <c r="C227" s="135"/>
      <c r="D227" s="126"/>
    </row>
    <row r="228" spans="1:4" ht="15">
      <c r="A228" s="20" t="s">
        <v>272</v>
      </c>
      <c r="B228" s="21" t="s">
        <v>273</v>
      </c>
      <c r="C228" s="135"/>
      <c r="D228" s="126"/>
    </row>
    <row r="229" spans="1:4" ht="15">
      <c r="A229" s="20" t="s">
        <v>274</v>
      </c>
      <c r="B229" s="21" t="s">
        <v>275</v>
      </c>
      <c r="C229" s="135"/>
      <c r="D229" s="126"/>
    </row>
    <row r="230" spans="1:4" ht="31.5" customHeight="1" thickBot="1">
      <c r="A230" s="20" t="s">
        <v>110</v>
      </c>
      <c r="B230" s="21" t="s">
        <v>276</v>
      </c>
      <c r="C230" s="135"/>
      <c r="D230" s="126"/>
    </row>
    <row r="231" spans="1:4" ht="15.75" thickTop="1">
      <c r="A231" s="22" t="s">
        <v>23</v>
      </c>
      <c r="B231" s="23">
        <v>4</v>
      </c>
      <c r="C231" s="24" t="s">
        <v>24</v>
      </c>
      <c r="D231" s="129"/>
    </row>
    <row r="232" spans="2:4" ht="15">
      <c r="B232" s="5"/>
      <c r="C232" s="25" t="s">
        <v>114</v>
      </c>
      <c r="D232" s="26">
        <f>(B231*D231)</f>
        <v>0</v>
      </c>
    </row>
    <row r="234" spans="1:4" ht="15">
      <c r="A234" s="5" t="s">
        <v>277</v>
      </c>
      <c r="B234" s="11"/>
      <c r="C234" s="5"/>
      <c r="D234" s="11"/>
    </row>
    <row r="235" spans="1:4" ht="31.5" customHeight="1" thickBot="1">
      <c r="A235" s="14" t="s">
        <v>278</v>
      </c>
      <c r="B235" s="15" t="s">
        <v>10</v>
      </c>
      <c r="C235" s="16" t="s">
        <v>11</v>
      </c>
      <c r="D235" s="17" t="s">
        <v>12</v>
      </c>
    </row>
    <row r="236" spans="1:4" ht="15.75" thickTop="1">
      <c r="A236" s="18" t="s">
        <v>279</v>
      </c>
      <c r="B236" s="19" t="s">
        <v>280</v>
      </c>
      <c r="C236" s="135"/>
      <c r="D236" s="136"/>
    </row>
    <row r="237" spans="1:4" ht="15">
      <c r="A237" s="18" t="s">
        <v>281</v>
      </c>
      <c r="B237" s="19" t="s">
        <v>282</v>
      </c>
      <c r="C237" s="135"/>
      <c r="D237" s="136"/>
    </row>
    <row r="238" spans="1:4" ht="15">
      <c r="A238" s="18" t="s">
        <v>283</v>
      </c>
      <c r="B238" s="41" t="s">
        <v>284</v>
      </c>
      <c r="C238" s="135"/>
      <c r="D238" s="136"/>
    </row>
    <row r="239" spans="1:4" ht="15">
      <c r="A239" s="20" t="s">
        <v>285</v>
      </c>
      <c r="B239" s="21" t="s">
        <v>286</v>
      </c>
      <c r="C239" s="135"/>
      <c r="D239" s="126"/>
    </row>
    <row r="240" spans="1:4" ht="15">
      <c r="A240" s="20" t="s">
        <v>287</v>
      </c>
      <c r="B240" s="21" t="s">
        <v>288</v>
      </c>
      <c r="C240" s="135"/>
      <c r="D240" s="126"/>
    </row>
    <row r="241" spans="1:4" ht="15">
      <c r="A241" s="18" t="s">
        <v>289</v>
      </c>
      <c r="B241" s="19" t="s">
        <v>290</v>
      </c>
      <c r="C241" s="135"/>
      <c r="D241" s="136"/>
    </row>
    <row r="242" spans="1:4" ht="15.75" thickBot="1">
      <c r="A242" s="18" t="s">
        <v>89</v>
      </c>
      <c r="B242" s="19" t="s">
        <v>291</v>
      </c>
      <c r="C242" s="135"/>
      <c r="D242" s="136"/>
    </row>
    <row r="243" spans="1:4" ht="15.75" thickTop="1">
      <c r="A243" s="22" t="s">
        <v>23</v>
      </c>
      <c r="B243" s="23">
        <v>2</v>
      </c>
      <c r="C243" s="24" t="s">
        <v>24</v>
      </c>
      <c r="D243" s="129"/>
    </row>
    <row r="244" spans="2:4" ht="15">
      <c r="B244" s="5"/>
      <c r="C244" s="25" t="s">
        <v>219</v>
      </c>
      <c r="D244" s="26">
        <f>(B243*D243)</f>
        <v>0</v>
      </c>
    </row>
    <row r="246" spans="1:4" ht="15">
      <c r="A246" s="5" t="s">
        <v>292</v>
      </c>
      <c r="B246" s="11"/>
      <c r="C246" s="5"/>
      <c r="D246" s="11"/>
    </row>
    <row r="247" spans="1:4" ht="26.25" thickBot="1">
      <c r="A247" s="14" t="s">
        <v>293</v>
      </c>
      <c r="B247" s="15" t="s">
        <v>10</v>
      </c>
      <c r="C247" s="16" t="s">
        <v>11</v>
      </c>
      <c r="D247" s="17" t="s">
        <v>12</v>
      </c>
    </row>
    <row r="248" spans="1:4" ht="15.75" thickTop="1">
      <c r="A248" s="18" t="s">
        <v>279</v>
      </c>
      <c r="B248" s="19" t="s">
        <v>294</v>
      </c>
      <c r="C248" s="135"/>
      <c r="D248" s="136"/>
    </row>
    <row r="249" spans="1:4" ht="15">
      <c r="A249" s="18" t="s">
        <v>281</v>
      </c>
      <c r="B249" s="19" t="s">
        <v>282</v>
      </c>
      <c r="C249" s="135"/>
      <c r="D249" s="136"/>
    </row>
    <row r="250" spans="1:4" ht="15">
      <c r="A250" s="18" t="s">
        <v>295</v>
      </c>
      <c r="B250" s="41" t="s">
        <v>296</v>
      </c>
      <c r="C250" s="135"/>
      <c r="D250" s="136"/>
    </row>
    <row r="251" spans="1:4" ht="15">
      <c r="A251" s="20" t="s">
        <v>297</v>
      </c>
      <c r="B251" s="21" t="s">
        <v>298</v>
      </c>
      <c r="C251" s="135"/>
      <c r="D251" s="126"/>
    </row>
    <row r="252" spans="1:4" ht="15">
      <c r="A252" s="20" t="s">
        <v>287</v>
      </c>
      <c r="B252" s="21" t="s">
        <v>299</v>
      </c>
      <c r="C252" s="135"/>
      <c r="D252" s="126"/>
    </row>
    <row r="253" spans="1:4" ht="15">
      <c r="A253" s="18" t="s">
        <v>289</v>
      </c>
      <c r="B253" s="19" t="s">
        <v>290</v>
      </c>
      <c r="C253" s="135"/>
      <c r="D253" s="136"/>
    </row>
    <row r="254" spans="1:4" ht="15.75" thickBot="1">
      <c r="A254" s="18" t="s">
        <v>89</v>
      </c>
      <c r="B254" s="19" t="s">
        <v>300</v>
      </c>
      <c r="C254" s="135"/>
      <c r="D254" s="136"/>
    </row>
    <row r="255" spans="1:4" ht="15.75" thickTop="1">
      <c r="A255" s="22" t="s">
        <v>23</v>
      </c>
      <c r="B255" s="23">
        <v>4</v>
      </c>
      <c r="C255" s="24" t="s">
        <v>24</v>
      </c>
      <c r="D255" s="129"/>
    </row>
    <row r="256" spans="2:4" ht="15">
      <c r="B256" s="5"/>
      <c r="C256" s="25" t="s">
        <v>114</v>
      </c>
      <c r="D256" s="26">
        <f>(B255*D255)</f>
        <v>0</v>
      </c>
    </row>
    <row r="258" spans="1:4" ht="15">
      <c r="A258" s="5" t="s">
        <v>301</v>
      </c>
      <c r="B258" s="11"/>
      <c r="C258" s="5"/>
      <c r="D258" s="11"/>
    </row>
    <row r="259" spans="1:4" ht="15.75" thickBot="1">
      <c r="A259" s="14" t="s">
        <v>302</v>
      </c>
      <c r="B259" s="15" t="s">
        <v>10</v>
      </c>
      <c r="C259" s="16" t="s">
        <v>11</v>
      </c>
      <c r="D259" s="17" t="s">
        <v>12</v>
      </c>
    </row>
    <row r="260" spans="1:4" ht="15.75" thickTop="1">
      <c r="A260" s="18" t="s">
        <v>303</v>
      </c>
      <c r="B260" s="19" t="s">
        <v>304</v>
      </c>
      <c r="C260" s="135"/>
      <c r="D260" s="136"/>
    </row>
    <row r="261" spans="1:4" ht="15">
      <c r="A261" s="18" t="s">
        <v>305</v>
      </c>
      <c r="B261" s="19" t="s">
        <v>306</v>
      </c>
      <c r="C261" s="135"/>
      <c r="D261" s="136"/>
    </row>
    <row r="262" spans="1:4" ht="15">
      <c r="A262" s="18" t="s">
        <v>307</v>
      </c>
      <c r="B262" s="19" t="s">
        <v>308</v>
      </c>
      <c r="C262" s="135"/>
      <c r="D262" s="136"/>
    </row>
    <row r="263" spans="1:4" ht="15">
      <c r="A263" s="18" t="s">
        <v>287</v>
      </c>
      <c r="B263" s="19" t="s">
        <v>309</v>
      </c>
      <c r="C263" s="135"/>
      <c r="D263" s="136"/>
    </row>
    <row r="264" spans="1:4" ht="15">
      <c r="A264" s="18" t="s">
        <v>310</v>
      </c>
      <c r="B264" s="19" t="s">
        <v>311</v>
      </c>
      <c r="C264" s="135"/>
      <c r="D264" s="136"/>
    </row>
    <row r="265" spans="1:4" ht="15">
      <c r="A265" s="18" t="s">
        <v>312</v>
      </c>
      <c r="B265" s="19" t="s">
        <v>313</v>
      </c>
      <c r="C265" s="135"/>
      <c r="D265" s="126"/>
    </row>
    <row r="266" spans="1:4" ht="15">
      <c r="A266" s="20" t="s">
        <v>112</v>
      </c>
      <c r="B266" s="21" t="s">
        <v>314</v>
      </c>
      <c r="C266" s="135"/>
      <c r="D266" s="126"/>
    </row>
    <row r="267" spans="1:4" ht="15.75" thickBot="1">
      <c r="A267" s="18" t="s">
        <v>315</v>
      </c>
      <c r="B267" s="19" t="s">
        <v>316</v>
      </c>
      <c r="C267" s="135"/>
      <c r="D267" s="136"/>
    </row>
    <row r="268" spans="1:4" ht="15.75" thickTop="1">
      <c r="A268" s="22" t="s">
        <v>23</v>
      </c>
      <c r="B268" s="23">
        <v>1</v>
      </c>
      <c r="C268" s="24" t="s">
        <v>24</v>
      </c>
      <c r="D268" s="129"/>
    </row>
    <row r="269" spans="2:4" ht="15">
      <c r="B269" s="5"/>
      <c r="C269" s="25" t="s">
        <v>24</v>
      </c>
      <c r="D269" s="26">
        <f>(B268*D268)</f>
        <v>0</v>
      </c>
    </row>
    <row r="271" spans="1:4" s="12" customFormat="1" ht="15" customHeight="1">
      <c r="A271" s="5" t="s">
        <v>317</v>
      </c>
      <c r="B271" s="11"/>
      <c r="C271" s="5"/>
      <c r="D271" s="11"/>
    </row>
    <row r="272" spans="1:4" s="12" customFormat="1" ht="44.45" customHeight="1" thickBot="1">
      <c r="A272" s="14" t="s">
        <v>318</v>
      </c>
      <c r="B272" s="15" t="s">
        <v>10</v>
      </c>
      <c r="C272" s="16" t="s">
        <v>11</v>
      </c>
      <c r="D272" s="17" t="s">
        <v>12</v>
      </c>
    </row>
    <row r="273" spans="1:4" s="10" customFormat="1" ht="56.25" customHeight="1" thickTop="1">
      <c r="A273" s="18" t="s">
        <v>319</v>
      </c>
      <c r="B273" s="40" t="s">
        <v>320</v>
      </c>
      <c r="C273" s="135"/>
      <c r="D273" s="136"/>
    </row>
    <row r="274" spans="1:4" s="10" customFormat="1" ht="84.75" customHeight="1">
      <c r="A274" s="18" t="s">
        <v>321</v>
      </c>
      <c r="B274" s="40" t="s">
        <v>322</v>
      </c>
      <c r="C274" s="135"/>
      <c r="D274" s="136"/>
    </row>
    <row r="275" spans="1:4" s="10" customFormat="1" ht="55.5" customHeight="1">
      <c r="A275" s="18" t="s">
        <v>323</v>
      </c>
      <c r="B275" s="40" t="s">
        <v>324</v>
      </c>
      <c r="C275" s="135"/>
      <c r="D275" s="136"/>
    </row>
    <row r="276" spans="1:4" s="10" customFormat="1" ht="34.5" customHeight="1" thickBot="1">
      <c r="A276" s="18" t="s">
        <v>214</v>
      </c>
      <c r="B276" s="19" t="s">
        <v>325</v>
      </c>
      <c r="C276" s="135"/>
      <c r="D276" s="136"/>
    </row>
    <row r="277" spans="1:4" s="10" customFormat="1" ht="15" customHeight="1" thickTop="1">
      <c r="A277" s="22" t="s">
        <v>23</v>
      </c>
      <c r="B277" s="23">
        <v>15</v>
      </c>
      <c r="C277" s="24" t="s">
        <v>24</v>
      </c>
      <c r="D277" s="129"/>
    </row>
    <row r="278" spans="1:4" s="31" customFormat="1" ht="15" customHeight="1">
      <c r="A278" s="11"/>
      <c r="B278" s="29"/>
      <c r="C278" s="25" t="s">
        <v>181</v>
      </c>
      <c r="D278" s="30">
        <f>(B277*D277)</f>
        <v>0</v>
      </c>
    </row>
    <row r="279" spans="1:4" s="10" customFormat="1" ht="15" customHeight="1">
      <c r="A279" s="8"/>
      <c r="B279" s="11"/>
      <c r="C279" s="27"/>
      <c r="D279" s="28"/>
    </row>
    <row r="280" spans="1:4" s="12" customFormat="1" ht="15" customHeight="1">
      <c r="A280" s="5" t="s">
        <v>326</v>
      </c>
      <c r="B280" s="11"/>
      <c r="C280" s="5"/>
      <c r="D280" s="11"/>
    </row>
    <row r="281" spans="1:4" s="12" customFormat="1" ht="44.45" customHeight="1" thickBot="1">
      <c r="A281" s="14" t="s">
        <v>327</v>
      </c>
      <c r="B281" s="15" t="s">
        <v>10</v>
      </c>
      <c r="C281" s="16" t="s">
        <v>11</v>
      </c>
      <c r="D281" s="17" t="s">
        <v>12</v>
      </c>
    </row>
    <row r="282" spans="1:4" s="10" customFormat="1" ht="68.25" customHeight="1" thickTop="1">
      <c r="A282" s="18" t="s">
        <v>319</v>
      </c>
      <c r="B282" s="40" t="s">
        <v>320</v>
      </c>
      <c r="C282" s="135"/>
      <c r="D282" s="136"/>
    </row>
    <row r="283" spans="1:4" s="10" customFormat="1" ht="84.75" customHeight="1">
      <c r="A283" s="18" t="s">
        <v>321</v>
      </c>
      <c r="B283" s="19" t="s">
        <v>328</v>
      </c>
      <c r="C283" s="135"/>
      <c r="D283" s="136"/>
    </row>
    <row r="284" spans="1:4" s="10" customFormat="1" ht="55.5" customHeight="1">
      <c r="A284" s="18" t="s">
        <v>323</v>
      </c>
      <c r="B284" s="19" t="s">
        <v>329</v>
      </c>
      <c r="C284" s="135"/>
      <c r="D284" s="136"/>
    </row>
    <row r="285" spans="1:4" s="10" customFormat="1" ht="13.5" customHeight="1" thickBot="1">
      <c r="A285" s="18" t="s">
        <v>214</v>
      </c>
      <c r="B285" s="19" t="s">
        <v>330</v>
      </c>
      <c r="C285" s="135"/>
      <c r="D285" s="136"/>
    </row>
    <row r="286" spans="1:4" s="10" customFormat="1" ht="15" customHeight="1" thickTop="1">
      <c r="A286" s="22" t="s">
        <v>23</v>
      </c>
      <c r="B286" s="23">
        <v>10</v>
      </c>
      <c r="C286" s="24" t="s">
        <v>24</v>
      </c>
      <c r="D286" s="129"/>
    </row>
    <row r="287" spans="1:4" s="31" customFormat="1" ht="15" customHeight="1">
      <c r="A287" s="11"/>
      <c r="B287" s="29"/>
      <c r="C287" s="25" t="s">
        <v>227</v>
      </c>
      <c r="D287" s="30">
        <f>(B286*D286)</f>
        <v>0</v>
      </c>
    </row>
    <row r="288" spans="1:4" s="10" customFormat="1" ht="15" customHeight="1">
      <c r="A288" s="8"/>
      <c r="B288" s="11"/>
      <c r="C288" s="27"/>
      <c r="D288" s="28"/>
    </row>
    <row r="289" spans="1:4" s="12" customFormat="1" ht="15" customHeight="1">
      <c r="A289" s="5" t="s">
        <v>331</v>
      </c>
      <c r="B289" s="11"/>
      <c r="C289" s="5"/>
      <c r="D289" s="11"/>
    </row>
    <row r="290" spans="1:4" s="12" customFormat="1" ht="44.45" customHeight="1" thickBot="1">
      <c r="A290" s="14" t="s">
        <v>332</v>
      </c>
      <c r="B290" s="15" t="s">
        <v>10</v>
      </c>
      <c r="C290" s="16" t="s">
        <v>11</v>
      </c>
      <c r="D290" s="17" t="s">
        <v>12</v>
      </c>
    </row>
    <row r="291" spans="1:4" s="10" customFormat="1" ht="55.5" customHeight="1" thickTop="1">
      <c r="A291" s="18" t="s">
        <v>319</v>
      </c>
      <c r="B291" s="19" t="s">
        <v>333</v>
      </c>
      <c r="C291" s="135"/>
      <c r="D291" s="136"/>
    </row>
    <row r="292" spans="1:4" s="10" customFormat="1" ht="84.75" customHeight="1">
      <c r="A292" s="18" t="s">
        <v>321</v>
      </c>
      <c r="B292" s="19" t="s">
        <v>328</v>
      </c>
      <c r="C292" s="135"/>
      <c r="D292" s="136"/>
    </row>
    <row r="293" spans="1:4" s="10" customFormat="1" ht="55.5" customHeight="1">
      <c r="A293" s="18" t="s">
        <v>323</v>
      </c>
      <c r="B293" s="40" t="s">
        <v>324</v>
      </c>
      <c r="C293" s="135"/>
      <c r="D293" s="136"/>
    </row>
    <row r="294" spans="1:4" s="10" customFormat="1" ht="13.5" customHeight="1" thickBot="1">
      <c r="A294" s="18" t="s">
        <v>214</v>
      </c>
      <c r="B294" s="19" t="s">
        <v>226</v>
      </c>
      <c r="C294" s="135"/>
      <c r="D294" s="136"/>
    </row>
    <row r="295" spans="1:4" s="10" customFormat="1" ht="15" customHeight="1" thickTop="1">
      <c r="A295" s="22" t="s">
        <v>23</v>
      </c>
      <c r="B295" s="23">
        <v>10</v>
      </c>
      <c r="C295" s="24" t="s">
        <v>24</v>
      </c>
      <c r="D295" s="129"/>
    </row>
    <row r="296" spans="1:4" s="31" customFormat="1" ht="15" customHeight="1">
      <c r="A296" s="11"/>
      <c r="B296" s="29"/>
      <c r="C296" s="25" t="s">
        <v>227</v>
      </c>
      <c r="D296" s="30">
        <f>(B295*D295)</f>
        <v>0</v>
      </c>
    </row>
    <row r="297" spans="1:4" s="10" customFormat="1" ht="15" customHeight="1">
      <c r="A297" s="8"/>
      <c r="B297" s="11"/>
      <c r="C297" s="27"/>
      <c r="D297" s="28"/>
    </row>
    <row r="298" spans="1:4" s="12" customFormat="1" ht="15" customHeight="1">
      <c r="A298" s="5" t="s">
        <v>334</v>
      </c>
      <c r="B298" s="11"/>
      <c r="C298" s="5"/>
      <c r="D298" s="11"/>
    </row>
    <row r="299" spans="1:4" s="12" customFormat="1" ht="44.45" customHeight="1" thickBot="1">
      <c r="A299" s="14" t="s">
        <v>335</v>
      </c>
      <c r="B299" s="15" t="s">
        <v>10</v>
      </c>
      <c r="C299" s="16" t="s">
        <v>11</v>
      </c>
      <c r="D299" s="17" t="s">
        <v>12</v>
      </c>
    </row>
    <row r="300" spans="1:4" s="10" customFormat="1" ht="42" customHeight="1" thickBot="1" thickTop="1">
      <c r="A300" s="18" t="s">
        <v>323</v>
      </c>
      <c r="B300" s="19" t="s">
        <v>336</v>
      </c>
      <c r="C300" s="135"/>
      <c r="D300" s="136"/>
    </row>
    <row r="301" spans="1:4" s="10" customFormat="1" ht="15" customHeight="1" thickTop="1">
      <c r="A301" s="22" t="s">
        <v>23</v>
      </c>
      <c r="B301" s="23">
        <v>25</v>
      </c>
      <c r="C301" s="24" t="s">
        <v>24</v>
      </c>
      <c r="D301" s="129"/>
    </row>
    <row r="302" spans="1:4" s="31" customFormat="1" ht="15" customHeight="1">
      <c r="A302" s="11"/>
      <c r="B302" s="29"/>
      <c r="C302" s="25" t="s">
        <v>337</v>
      </c>
      <c r="D302" s="30">
        <f>(B301*D301)</f>
        <v>0</v>
      </c>
    </row>
    <row r="303" spans="1:4" s="10" customFormat="1" ht="15" customHeight="1">
      <c r="A303" s="8"/>
      <c r="B303" s="11"/>
      <c r="C303" s="27"/>
      <c r="D303" s="28"/>
    </row>
    <row r="304" spans="1:4" s="12" customFormat="1" ht="15" customHeight="1">
      <c r="A304" s="5" t="s">
        <v>338</v>
      </c>
      <c r="B304" s="11"/>
      <c r="C304" s="5"/>
      <c r="D304" s="11"/>
    </row>
    <row r="305" spans="1:4" s="12" customFormat="1" ht="44.45" customHeight="1" thickBot="1">
      <c r="A305" s="14" t="s">
        <v>339</v>
      </c>
      <c r="B305" s="15" t="s">
        <v>10</v>
      </c>
      <c r="C305" s="16" t="s">
        <v>11</v>
      </c>
      <c r="D305" s="17" t="s">
        <v>12</v>
      </c>
    </row>
    <row r="306" spans="1:4" s="10" customFormat="1" ht="59.25" customHeight="1" thickTop="1">
      <c r="A306" s="18" t="s">
        <v>319</v>
      </c>
      <c r="B306" s="40" t="s">
        <v>340</v>
      </c>
      <c r="C306" s="135"/>
      <c r="D306" s="136"/>
    </row>
    <row r="307" spans="1:4" s="10" customFormat="1" ht="17.25" customHeight="1" thickBot="1">
      <c r="A307" s="18" t="s">
        <v>214</v>
      </c>
      <c r="B307" s="19" t="s">
        <v>341</v>
      </c>
      <c r="C307" s="135"/>
      <c r="D307" s="136"/>
    </row>
    <row r="308" spans="1:4" s="10" customFormat="1" ht="15" customHeight="1" thickTop="1">
      <c r="A308" s="22" t="s">
        <v>23</v>
      </c>
      <c r="B308" s="23">
        <v>1</v>
      </c>
      <c r="C308" s="24" t="s">
        <v>24</v>
      </c>
      <c r="D308" s="129"/>
    </row>
    <row r="309" spans="1:4" s="31" customFormat="1" ht="15" customHeight="1">
      <c r="A309" s="11"/>
      <c r="B309" s="29"/>
      <c r="C309" s="25" t="s">
        <v>24</v>
      </c>
      <c r="D309" s="30">
        <f>(B308*D308)</f>
        <v>0</v>
      </c>
    </row>
    <row r="310" spans="1:4" s="10" customFormat="1" ht="15" customHeight="1">
      <c r="A310" s="8"/>
      <c r="B310" s="11"/>
      <c r="C310" s="27"/>
      <c r="D310" s="28"/>
    </row>
    <row r="311" spans="1:4" s="12" customFormat="1" ht="15" customHeight="1">
      <c r="A311" s="5" t="s">
        <v>342</v>
      </c>
      <c r="B311" s="11"/>
      <c r="C311" s="5"/>
      <c r="D311" s="11"/>
    </row>
    <row r="312" spans="1:4" s="12" customFormat="1" ht="44.45" customHeight="1" thickBot="1">
      <c r="A312" s="14" t="s">
        <v>343</v>
      </c>
      <c r="B312" s="15" t="s">
        <v>10</v>
      </c>
      <c r="C312" s="16" t="s">
        <v>11</v>
      </c>
      <c r="D312" s="17" t="s">
        <v>12</v>
      </c>
    </row>
    <row r="313" spans="1:4" s="10" customFormat="1" ht="40.5" customHeight="1" thickBot="1" thickTop="1">
      <c r="A313" s="18" t="s">
        <v>323</v>
      </c>
      <c r="B313" s="19" t="s">
        <v>344</v>
      </c>
      <c r="C313" s="135"/>
      <c r="D313" s="136"/>
    </row>
    <row r="314" spans="1:4" s="10" customFormat="1" ht="15" customHeight="1" thickTop="1">
      <c r="A314" s="22" t="s">
        <v>23</v>
      </c>
      <c r="B314" s="23">
        <v>5</v>
      </c>
      <c r="C314" s="24" t="s">
        <v>24</v>
      </c>
      <c r="D314" s="129"/>
    </row>
    <row r="315" spans="1:4" s="31" customFormat="1" ht="15" customHeight="1">
      <c r="A315" s="11"/>
      <c r="B315" s="29"/>
      <c r="C315" s="25" t="s">
        <v>25</v>
      </c>
      <c r="D315" s="30">
        <f>(B314*D314)</f>
        <v>0</v>
      </c>
    </row>
    <row r="316" spans="1:4" s="10" customFormat="1" ht="15" customHeight="1">
      <c r="A316" s="8"/>
      <c r="B316" s="11"/>
      <c r="C316" s="27"/>
      <c r="D316" s="28"/>
    </row>
    <row r="317" spans="1:4" s="10" customFormat="1" ht="15" customHeight="1">
      <c r="A317" s="5" t="s">
        <v>345</v>
      </c>
      <c r="B317" s="11"/>
      <c r="C317" s="5"/>
      <c r="D317" s="11"/>
    </row>
    <row r="318" spans="1:4" s="10" customFormat="1" ht="15" customHeight="1" thickBot="1">
      <c r="A318" s="14" t="s">
        <v>346</v>
      </c>
      <c r="B318" s="15" t="s">
        <v>10</v>
      </c>
      <c r="C318" s="16" t="s">
        <v>11</v>
      </c>
      <c r="D318" s="17" t="s">
        <v>12</v>
      </c>
    </row>
    <row r="319" spans="1:4" s="10" customFormat="1" ht="87.75" customHeight="1" thickBot="1" thickTop="1">
      <c r="A319" s="18" t="s">
        <v>321</v>
      </c>
      <c r="B319" s="40" t="s">
        <v>322</v>
      </c>
      <c r="C319" s="135"/>
      <c r="D319" s="136"/>
    </row>
    <row r="320" spans="1:4" s="10" customFormat="1" ht="15" customHeight="1" thickTop="1">
      <c r="A320" s="22" t="s">
        <v>23</v>
      </c>
      <c r="B320" s="23">
        <v>30</v>
      </c>
      <c r="C320" s="24" t="s">
        <v>24</v>
      </c>
      <c r="D320" s="129"/>
    </row>
    <row r="321" spans="1:4" s="10" customFormat="1" ht="15" customHeight="1">
      <c r="A321" s="11"/>
      <c r="B321" s="29"/>
      <c r="C321" s="25" t="s">
        <v>347</v>
      </c>
      <c r="D321" s="30">
        <f>(B320*D320)</f>
        <v>0</v>
      </c>
    </row>
    <row r="324" spans="2:4" ht="15.75" customHeight="1">
      <c r="B324" s="5"/>
      <c r="C324" s="33" t="s">
        <v>677</v>
      </c>
      <c r="D324" s="34">
        <f>SUM(D23,D35,D51,D64,D76,D83,D90,D97,D104,D111,D118,D125,D132,D143,D154,D165,D176,D186,D196,D211,D219,D232,D244,D256,D269,D278,D287,D296,D302,D309,D315,D321)</f>
        <v>0</v>
      </c>
    </row>
    <row r="325" spans="2:4" ht="15">
      <c r="B325" s="5"/>
      <c r="C325" s="33" t="s">
        <v>96</v>
      </c>
      <c r="D325" s="34">
        <f>D324*0.21</f>
        <v>0</v>
      </c>
    </row>
    <row r="326" spans="2:4" ht="15">
      <c r="B326" s="5"/>
      <c r="C326" s="33" t="s">
        <v>97</v>
      </c>
      <c r="D326" s="34">
        <f>SUM(D324:D325)</f>
        <v>0</v>
      </c>
    </row>
    <row r="328" ht="15" customHeight="1"/>
    <row r="329" ht="15">
      <c r="A329" s="5"/>
    </row>
  </sheetData>
  <sheetProtection algorithmName="SHA-512" hashValue="4TOGCeKzAXQqXin5z550XUPsZziY6rFGgZ65pXqZsImfqPSf3Xoh7ByOg8glqHlhUuvUrElEUAezjmLuLfWdPg==" saltValue="xj5v7Dkk9ZHYAaCAkwG6Ww==" spinCount="100000" sheet="1" objects="1" scenarios="1"/>
  <protectedRanges>
    <protectedRange sqref="C322:D326 C14:D270" name="Oblast1"/>
    <protectedRange sqref="C271:D321" name="Oblast1_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CD94D-BFDB-4AFC-92F2-3DBA57C1BFC6}">
  <dimension ref="A1:D135"/>
  <sheetViews>
    <sheetView tabSelected="1" zoomScale="145" zoomScaleNormal="145" workbookViewId="0" topLeftCell="A123">
      <selection activeCell="D126" activeCellId="17" sqref="C14:D25 D26 C31:D39 D40 C45:D51 D52 C57:D62 D63 C68:D72 D73 C78:D85 D86 C91:D98 D99 C104:D112 D113 C118:D125 D126"/>
    </sheetView>
  </sheetViews>
  <sheetFormatPr defaultColWidth="9.140625" defaultRowHeight="15"/>
  <cols>
    <col min="1" max="1" width="22.7109375" style="32" customWidth="1"/>
    <col min="2" max="2" width="51.28125" style="32" customWidth="1"/>
    <col min="3" max="3" width="23.140625" style="32" customWidth="1"/>
    <col min="4" max="4" width="55.140625" style="32" customWidth="1"/>
  </cols>
  <sheetData>
    <row r="1" spans="1:4" s="4" customFormat="1" ht="17.25" customHeight="1">
      <c r="A1" s="1" t="s">
        <v>580</v>
      </c>
      <c r="B1" s="2"/>
      <c r="C1" s="3"/>
      <c r="D1" s="2"/>
    </row>
    <row r="2" spans="1:4" ht="15" customHeight="1">
      <c r="A2" s="5"/>
      <c r="B2" s="6"/>
      <c r="C2" s="5"/>
      <c r="D2" s="6"/>
    </row>
    <row r="3" spans="1:4" s="10" customFormat="1" ht="13.5" customHeight="1">
      <c r="A3" s="7" t="s">
        <v>0</v>
      </c>
      <c r="B3" s="8"/>
      <c r="C3" s="9"/>
      <c r="D3" s="8"/>
    </row>
    <row r="4" spans="1:4" s="10" customFormat="1" ht="13.5" customHeight="1">
      <c r="A4" s="9" t="s">
        <v>1</v>
      </c>
      <c r="B4" s="8"/>
      <c r="C4" s="9"/>
      <c r="D4" s="8"/>
    </row>
    <row r="5" spans="1:4" s="12" customFormat="1" ht="13.5" customHeight="1">
      <c r="A5" s="9" t="s">
        <v>2</v>
      </c>
      <c r="B5" s="11"/>
      <c r="C5" s="9"/>
      <c r="D5" s="11"/>
    </row>
    <row r="6" spans="1:4" s="12" customFormat="1" ht="13.5" customHeight="1">
      <c r="A6" s="9" t="s">
        <v>3</v>
      </c>
      <c r="B6" s="11"/>
      <c r="C6" s="9"/>
      <c r="D6" s="11"/>
    </row>
    <row r="7" spans="1:4" s="12" customFormat="1" ht="13.5" customHeight="1">
      <c r="A7" s="9" t="s">
        <v>4</v>
      </c>
      <c r="B7" s="11"/>
      <c r="C7" s="9"/>
      <c r="D7" s="11"/>
    </row>
    <row r="8" spans="1:4" s="12" customFormat="1" ht="13.5" customHeight="1">
      <c r="A8" s="9" t="s">
        <v>5</v>
      </c>
      <c r="B8" s="11"/>
      <c r="C8" s="9"/>
      <c r="D8" s="11"/>
    </row>
    <row r="9" spans="1:4" s="12" customFormat="1" ht="13.5" customHeight="1">
      <c r="A9" s="9" t="s">
        <v>6</v>
      </c>
      <c r="B9" s="11"/>
      <c r="C9" s="9"/>
      <c r="D9" s="11"/>
    </row>
    <row r="10" spans="1:4" s="12" customFormat="1" ht="13.5" customHeight="1">
      <c r="A10" s="9" t="s">
        <v>7</v>
      </c>
      <c r="B10" s="11"/>
      <c r="C10" s="9"/>
      <c r="D10" s="11"/>
    </row>
    <row r="11" spans="1:4" s="12" customFormat="1" ht="13.5" customHeight="1">
      <c r="A11" s="9"/>
      <c r="B11" s="11"/>
      <c r="C11" s="9"/>
      <c r="D11" s="11"/>
    </row>
    <row r="12" spans="1:4" s="12" customFormat="1" ht="15" customHeight="1">
      <c r="A12" s="5" t="s">
        <v>348</v>
      </c>
      <c r="B12" s="11"/>
      <c r="C12" s="5"/>
      <c r="D12" s="11"/>
    </row>
    <row r="13" spans="1:4" s="12" customFormat="1" ht="44.45" customHeight="1" thickBot="1">
      <c r="A13" s="14" t="s">
        <v>349</v>
      </c>
      <c r="B13" s="15" t="s">
        <v>10</v>
      </c>
      <c r="C13" s="76" t="s">
        <v>11</v>
      </c>
      <c r="D13" s="17" t="s">
        <v>12</v>
      </c>
    </row>
    <row r="14" spans="1:4" s="12" customFormat="1" ht="18" customHeight="1" thickTop="1">
      <c r="A14" s="62" t="s">
        <v>41</v>
      </c>
      <c r="B14" s="75" t="s">
        <v>350</v>
      </c>
      <c r="C14" s="138"/>
      <c r="D14" s="139"/>
    </row>
    <row r="15" spans="1:4" s="10" customFormat="1" ht="16.5" customHeight="1">
      <c r="A15" s="20" t="s">
        <v>351</v>
      </c>
      <c r="B15" s="21" t="s">
        <v>352</v>
      </c>
      <c r="C15" s="140"/>
      <c r="D15" s="126"/>
    </row>
    <row r="16" spans="1:4" s="10" customFormat="1" ht="44.25" customHeight="1">
      <c r="A16" s="18" t="s">
        <v>83</v>
      </c>
      <c r="B16" s="19" t="s">
        <v>353</v>
      </c>
      <c r="C16" s="140"/>
      <c r="D16" s="136"/>
    </row>
    <row r="17" spans="1:4" s="10" customFormat="1" ht="12.75">
      <c r="A17" s="18" t="s">
        <v>354</v>
      </c>
      <c r="B17" s="19" t="s">
        <v>355</v>
      </c>
      <c r="C17" s="135"/>
      <c r="D17" s="136"/>
    </row>
    <row r="18" spans="1:4" s="10" customFormat="1" ht="43.5" customHeight="1">
      <c r="A18" s="18" t="s">
        <v>356</v>
      </c>
      <c r="B18" s="19" t="s">
        <v>357</v>
      </c>
      <c r="C18" s="135"/>
      <c r="D18" s="136"/>
    </row>
    <row r="19" spans="1:4" s="10" customFormat="1" ht="15" customHeight="1">
      <c r="A19" s="18" t="s">
        <v>358</v>
      </c>
      <c r="B19" s="19" t="s">
        <v>359</v>
      </c>
      <c r="C19" s="135"/>
      <c r="D19" s="136"/>
    </row>
    <row r="20" spans="1:4" s="10" customFormat="1" ht="12.75">
      <c r="A20" s="18" t="s">
        <v>360</v>
      </c>
      <c r="B20" s="19" t="s">
        <v>361</v>
      </c>
      <c r="C20" s="135"/>
      <c r="D20" s="136"/>
    </row>
    <row r="21" spans="1:4" s="10" customFormat="1" ht="15" customHeight="1">
      <c r="A21" s="18" t="s">
        <v>362</v>
      </c>
      <c r="B21" s="19" t="s">
        <v>363</v>
      </c>
      <c r="C21" s="135"/>
      <c r="D21" s="136"/>
    </row>
    <row r="22" spans="1:4" s="10" customFormat="1" ht="15" customHeight="1">
      <c r="A22" s="18" t="s">
        <v>364</v>
      </c>
      <c r="B22" s="19" t="s">
        <v>365</v>
      </c>
      <c r="C22" s="135"/>
      <c r="D22" s="136"/>
    </row>
    <row r="23" spans="1:4" s="10" customFormat="1" ht="15" customHeight="1">
      <c r="A23" s="18" t="s">
        <v>366</v>
      </c>
      <c r="B23" s="19" t="s">
        <v>367</v>
      </c>
      <c r="C23" s="135"/>
      <c r="D23" s="136"/>
    </row>
    <row r="24" spans="1:4" s="10" customFormat="1" ht="34.5" customHeight="1">
      <c r="A24" s="18" t="s">
        <v>137</v>
      </c>
      <c r="B24" s="19" t="s">
        <v>368</v>
      </c>
      <c r="C24" s="135"/>
      <c r="D24" s="136"/>
    </row>
    <row r="25" spans="1:4" s="10" customFormat="1" ht="34.5" customHeight="1" thickBot="1">
      <c r="A25" s="18" t="s">
        <v>64</v>
      </c>
      <c r="B25" s="19" t="s">
        <v>369</v>
      </c>
      <c r="C25" s="135"/>
      <c r="D25" s="136"/>
    </row>
    <row r="26" spans="1:4" s="10" customFormat="1" ht="15" customHeight="1" thickTop="1">
      <c r="A26" s="22" t="s">
        <v>23</v>
      </c>
      <c r="B26" s="23">
        <v>2</v>
      </c>
      <c r="C26" s="24" t="s">
        <v>24</v>
      </c>
      <c r="D26" s="129"/>
    </row>
    <row r="27" spans="1:4" s="31" customFormat="1" ht="15" customHeight="1">
      <c r="A27" s="11"/>
      <c r="B27" s="29"/>
      <c r="C27" s="25" t="s">
        <v>219</v>
      </c>
      <c r="D27" s="30">
        <f>(B26*D26)</f>
        <v>0</v>
      </c>
    </row>
    <row r="28" ht="15" customHeight="1"/>
    <row r="29" spans="1:4" s="12" customFormat="1" ht="15" customHeight="1">
      <c r="A29" s="5" t="s">
        <v>26</v>
      </c>
      <c r="B29" s="11"/>
      <c r="C29" s="5"/>
      <c r="D29" s="11"/>
    </row>
    <row r="30" spans="1:4" s="12" customFormat="1" ht="36" customHeight="1" thickBot="1">
      <c r="A30" s="14" t="s">
        <v>370</v>
      </c>
      <c r="B30" s="15" t="s">
        <v>10</v>
      </c>
      <c r="C30" s="16" t="s">
        <v>11</v>
      </c>
      <c r="D30" s="17" t="s">
        <v>12</v>
      </c>
    </row>
    <row r="31" spans="1:4" s="12" customFormat="1" ht="26.25" customHeight="1" thickTop="1">
      <c r="A31" s="62" t="s">
        <v>41</v>
      </c>
      <c r="B31" s="75" t="s">
        <v>371</v>
      </c>
      <c r="C31" s="141"/>
      <c r="D31" s="139"/>
    </row>
    <row r="32" spans="1:4" s="10" customFormat="1" ht="17.25" customHeight="1">
      <c r="A32" s="20" t="s">
        <v>372</v>
      </c>
      <c r="B32" s="21" t="s">
        <v>373</v>
      </c>
      <c r="C32" s="135"/>
      <c r="D32" s="126"/>
    </row>
    <row r="33" spans="1:4" s="10" customFormat="1" ht="15" customHeight="1">
      <c r="A33" s="18" t="s">
        <v>360</v>
      </c>
      <c r="B33" s="19" t="s">
        <v>374</v>
      </c>
      <c r="C33" s="135"/>
      <c r="D33" s="136"/>
    </row>
    <row r="34" spans="1:4" s="10" customFormat="1" ht="29.25" customHeight="1">
      <c r="A34" s="18" t="s">
        <v>179</v>
      </c>
      <c r="B34" s="19" t="s">
        <v>375</v>
      </c>
      <c r="C34" s="135"/>
      <c r="D34" s="136"/>
    </row>
    <row r="35" spans="1:4" s="10" customFormat="1" ht="12.75" customHeight="1">
      <c r="A35" s="18" t="s">
        <v>376</v>
      </c>
      <c r="B35" s="19" t="s">
        <v>377</v>
      </c>
      <c r="C35" s="135"/>
      <c r="D35" s="136"/>
    </row>
    <row r="36" spans="1:4" s="10" customFormat="1" ht="13.5" customHeight="1">
      <c r="A36" s="18" t="s">
        <v>378</v>
      </c>
      <c r="B36" s="19" t="s">
        <v>379</v>
      </c>
      <c r="C36" s="135"/>
      <c r="D36" s="136"/>
    </row>
    <row r="37" spans="1:4" s="10" customFormat="1" ht="30.75" customHeight="1">
      <c r="A37" s="18" t="s">
        <v>380</v>
      </c>
      <c r="B37" s="19" t="s">
        <v>381</v>
      </c>
      <c r="C37" s="135"/>
      <c r="D37" s="136"/>
    </row>
    <row r="38" spans="1:4" s="10" customFormat="1" ht="15" customHeight="1">
      <c r="A38" s="18" t="s">
        <v>382</v>
      </c>
      <c r="B38" s="19" t="s">
        <v>383</v>
      </c>
      <c r="C38" s="135"/>
      <c r="D38" s="136"/>
    </row>
    <row r="39" spans="1:4" s="10" customFormat="1" ht="47.25" customHeight="1" thickBot="1">
      <c r="A39" s="18" t="s">
        <v>384</v>
      </c>
      <c r="B39" s="19" t="s">
        <v>385</v>
      </c>
      <c r="C39" s="135"/>
      <c r="D39" s="136"/>
    </row>
    <row r="40" spans="1:4" s="10" customFormat="1" ht="15" customHeight="1" thickTop="1">
      <c r="A40" s="22" t="s">
        <v>23</v>
      </c>
      <c r="B40" s="23">
        <v>2</v>
      </c>
      <c r="C40" s="24" t="s">
        <v>24</v>
      </c>
      <c r="D40" s="129"/>
    </row>
    <row r="41" spans="2:4" ht="15" customHeight="1">
      <c r="B41" s="5"/>
      <c r="C41" s="25" t="s">
        <v>219</v>
      </c>
      <c r="D41" s="26">
        <f>(B40*D40)</f>
        <v>0</v>
      </c>
    </row>
    <row r="43" spans="1:4" s="12" customFormat="1" ht="15">
      <c r="A43" s="5" t="s">
        <v>29</v>
      </c>
      <c r="B43" s="11"/>
      <c r="C43" s="5"/>
      <c r="D43" s="11"/>
    </row>
    <row r="44" spans="1:4" s="12" customFormat="1" ht="36" customHeight="1" thickBot="1">
      <c r="A44" s="14" t="s">
        <v>386</v>
      </c>
      <c r="B44" s="15" t="s">
        <v>10</v>
      </c>
      <c r="C44" s="16" t="s">
        <v>11</v>
      </c>
      <c r="D44" s="17" t="s">
        <v>12</v>
      </c>
    </row>
    <row r="45" spans="1:4" s="12" customFormat="1" ht="36" customHeight="1" thickTop="1">
      <c r="A45" s="62" t="s">
        <v>41</v>
      </c>
      <c r="B45" s="75" t="s">
        <v>387</v>
      </c>
      <c r="C45" s="141"/>
      <c r="D45" s="139"/>
    </row>
    <row r="46" spans="1:4" s="10" customFormat="1" ht="21" customHeight="1">
      <c r="A46" s="20" t="s">
        <v>388</v>
      </c>
      <c r="B46" s="21" t="s">
        <v>389</v>
      </c>
      <c r="C46" s="135"/>
      <c r="D46" s="126"/>
    </row>
    <row r="47" spans="1:4" s="10" customFormat="1" ht="25.5">
      <c r="A47" s="20" t="s">
        <v>390</v>
      </c>
      <c r="B47" s="21" t="s">
        <v>391</v>
      </c>
      <c r="C47" s="135"/>
      <c r="D47" s="126"/>
    </row>
    <row r="48" spans="1:4" s="10" customFormat="1" ht="12.75">
      <c r="A48" s="20" t="s">
        <v>392</v>
      </c>
      <c r="B48" s="21">
        <v>1</v>
      </c>
      <c r="C48" s="135"/>
      <c r="D48" s="126"/>
    </row>
    <row r="49" spans="1:4" s="10" customFormat="1" ht="25.5">
      <c r="A49" s="20" t="s">
        <v>137</v>
      </c>
      <c r="B49" s="21" t="s">
        <v>393</v>
      </c>
      <c r="C49" s="135"/>
      <c r="D49" s="126"/>
    </row>
    <row r="50" spans="1:4" s="10" customFormat="1" ht="32.45" customHeight="1">
      <c r="A50" s="20" t="s">
        <v>139</v>
      </c>
      <c r="B50" s="21" t="s">
        <v>394</v>
      </c>
      <c r="C50" s="135"/>
      <c r="D50" s="126"/>
    </row>
    <row r="51" spans="1:4" s="10" customFormat="1" ht="15" customHeight="1" thickBot="1">
      <c r="A51" s="20" t="s">
        <v>395</v>
      </c>
      <c r="B51" s="21" t="s">
        <v>396</v>
      </c>
      <c r="C51" s="135"/>
      <c r="D51" s="126"/>
    </row>
    <row r="52" spans="1:4" s="10" customFormat="1" ht="14.25" customHeight="1" thickTop="1">
      <c r="A52" s="22" t="s">
        <v>23</v>
      </c>
      <c r="B52" s="23">
        <v>1</v>
      </c>
      <c r="C52" s="24" t="s">
        <v>24</v>
      </c>
      <c r="D52" s="129"/>
    </row>
    <row r="53" spans="2:4" ht="15">
      <c r="B53" s="5"/>
      <c r="C53" s="25" t="s">
        <v>24</v>
      </c>
      <c r="D53" s="26">
        <f>(B52*D52)</f>
        <v>0</v>
      </c>
    </row>
    <row r="55" spans="1:4" ht="15">
      <c r="A55" s="5" t="s">
        <v>32</v>
      </c>
      <c r="B55" s="11"/>
      <c r="C55" s="5"/>
      <c r="D55" s="11"/>
    </row>
    <row r="56" spans="1:4" ht="15.75" thickBot="1">
      <c r="A56" s="14" t="s">
        <v>397</v>
      </c>
      <c r="B56" s="15" t="s">
        <v>10</v>
      </c>
      <c r="C56" s="16" t="s">
        <v>11</v>
      </c>
      <c r="D56" s="17" t="s">
        <v>12</v>
      </c>
    </row>
    <row r="57" spans="1:4" ht="15" customHeight="1" thickTop="1">
      <c r="A57" s="18" t="s">
        <v>398</v>
      </c>
      <c r="B57" s="19" t="s">
        <v>399</v>
      </c>
      <c r="C57" s="135"/>
      <c r="D57" s="136"/>
    </row>
    <row r="58" spans="1:4" ht="15">
      <c r="A58" s="20" t="s">
        <v>400</v>
      </c>
      <c r="B58" s="21" t="s">
        <v>401</v>
      </c>
      <c r="C58" s="135"/>
      <c r="D58" s="126"/>
    </row>
    <row r="59" spans="1:4" ht="15">
      <c r="A59" s="20" t="s">
        <v>402</v>
      </c>
      <c r="B59" s="21" t="s">
        <v>403</v>
      </c>
      <c r="C59" s="135"/>
      <c r="D59" s="126"/>
    </row>
    <row r="60" spans="1:4" ht="49.5" customHeight="1">
      <c r="A60" s="20" t="s">
        <v>404</v>
      </c>
      <c r="B60" s="21" t="s">
        <v>405</v>
      </c>
      <c r="C60" s="135"/>
      <c r="D60" s="126"/>
    </row>
    <row r="61" spans="1:4" ht="17.25" customHeight="1">
      <c r="A61" s="18" t="s">
        <v>265</v>
      </c>
      <c r="B61" s="19" t="s">
        <v>406</v>
      </c>
      <c r="C61" s="135"/>
      <c r="D61" s="136"/>
    </row>
    <row r="62" spans="1:4" ht="17.25" customHeight="1" thickBot="1">
      <c r="A62" s="18" t="s">
        <v>407</v>
      </c>
      <c r="B62" s="19" t="s">
        <v>408</v>
      </c>
      <c r="C62" s="135"/>
      <c r="D62" s="136"/>
    </row>
    <row r="63" spans="1:4" ht="15.75" thickTop="1">
      <c r="A63" s="22" t="s">
        <v>23</v>
      </c>
      <c r="B63" s="23">
        <v>1</v>
      </c>
      <c r="C63" s="24" t="s">
        <v>24</v>
      </c>
      <c r="D63" s="129"/>
    </row>
    <row r="64" spans="2:4" ht="15">
      <c r="B64" s="5"/>
      <c r="C64" s="25" t="s">
        <v>24</v>
      </c>
      <c r="D64" s="26">
        <f>(B63*D63)</f>
        <v>0</v>
      </c>
    </row>
    <row r="66" spans="1:4" ht="15">
      <c r="A66" s="5" t="s">
        <v>39</v>
      </c>
      <c r="B66" s="11"/>
      <c r="C66" s="5"/>
      <c r="D66" s="11"/>
    </row>
    <row r="67" spans="1:4" ht="26.25" thickBot="1">
      <c r="A67" s="14" t="s">
        <v>409</v>
      </c>
      <c r="B67" s="15" t="s">
        <v>10</v>
      </c>
      <c r="C67" s="16" t="s">
        <v>11</v>
      </c>
      <c r="D67" s="17" t="s">
        <v>12</v>
      </c>
    </row>
    <row r="68" spans="1:4" ht="64.5" thickTop="1">
      <c r="A68" s="77" t="s">
        <v>41</v>
      </c>
      <c r="B68" s="78" t="s">
        <v>410</v>
      </c>
      <c r="C68" s="142"/>
      <c r="D68" s="136"/>
    </row>
    <row r="69" spans="1:4" ht="15" customHeight="1">
      <c r="A69" s="20" t="s">
        <v>411</v>
      </c>
      <c r="B69" s="21" t="s">
        <v>412</v>
      </c>
      <c r="C69" s="143"/>
      <c r="D69" s="136"/>
    </row>
    <row r="70" spans="1:4" ht="38.25">
      <c r="A70" s="42" t="s">
        <v>413</v>
      </c>
      <c r="B70" s="19" t="s">
        <v>414</v>
      </c>
      <c r="C70" s="143"/>
      <c r="D70" s="136"/>
    </row>
    <row r="71" spans="1:4" ht="33" customHeight="1">
      <c r="A71" s="20" t="s">
        <v>415</v>
      </c>
      <c r="B71" s="21" t="s">
        <v>416</v>
      </c>
      <c r="C71" s="143"/>
      <c r="D71" s="126"/>
    </row>
    <row r="72" spans="1:4" ht="26.25" thickBot="1">
      <c r="A72" s="20" t="s">
        <v>417</v>
      </c>
      <c r="B72" s="21" t="s">
        <v>418</v>
      </c>
      <c r="C72" s="143"/>
      <c r="D72" s="126"/>
    </row>
    <row r="73" spans="1:4" ht="15.75" thickTop="1">
      <c r="A73" s="22" t="s">
        <v>23</v>
      </c>
      <c r="B73" s="23">
        <v>1</v>
      </c>
      <c r="C73" s="24" t="s">
        <v>24</v>
      </c>
      <c r="D73" s="129"/>
    </row>
    <row r="74" spans="2:4" ht="15">
      <c r="B74" s="5"/>
      <c r="C74" s="25" t="s">
        <v>24</v>
      </c>
      <c r="D74" s="26">
        <f>(B73*D73)</f>
        <v>0</v>
      </c>
    </row>
    <row r="76" spans="1:4" ht="15">
      <c r="A76" s="5" t="s">
        <v>53</v>
      </c>
      <c r="B76" s="11"/>
      <c r="C76" s="5"/>
      <c r="D76" s="11"/>
    </row>
    <row r="77" spans="1:4" ht="15.75" thickBot="1">
      <c r="A77" s="14" t="s">
        <v>419</v>
      </c>
      <c r="B77" s="15" t="s">
        <v>10</v>
      </c>
      <c r="C77" s="16" t="s">
        <v>11</v>
      </c>
      <c r="D77" s="17" t="s">
        <v>12</v>
      </c>
    </row>
    <row r="78" spans="1:4" ht="39" thickTop="1">
      <c r="A78" s="18" t="s">
        <v>420</v>
      </c>
      <c r="B78" s="19" t="s">
        <v>421</v>
      </c>
      <c r="C78" s="135"/>
      <c r="D78" s="136"/>
    </row>
    <row r="79" spans="1:4" ht="25.5">
      <c r="A79" s="18" t="s">
        <v>422</v>
      </c>
      <c r="B79" s="19" t="s">
        <v>423</v>
      </c>
      <c r="C79" s="135"/>
      <c r="D79" s="136"/>
    </row>
    <row r="80" spans="1:4" ht="15">
      <c r="A80" s="8" t="s">
        <v>424</v>
      </c>
      <c r="B80" s="19" t="s">
        <v>425</v>
      </c>
      <c r="C80" s="135"/>
      <c r="D80" s="136"/>
    </row>
    <row r="81" spans="1:4" ht="15">
      <c r="A81" s="20" t="s">
        <v>426</v>
      </c>
      <c r="B81" s="21" t="s">
        <v>427</v>
      </c>
      <c r="C81" s="135"/>
      <c r="D81" s="126"/>
    </row>
    <row r="82" spans="1:4" ht="126.75" customHeight="1">
      <c r="A82" s="20" t="s">
        <v>428</v>
      </c>
      <c r="B82" s="21" t="s">
        <v>429</v>
      </c>
      <c r="C82" s="135"/>
      <c r="D82" s="126"/>
    </row>
    <row r="83" spans="1:4" ht="25.5">
      <c r="A83" s="20" t="s">
        <v>430</v>
      </c>
      <c r="B83" s="21" t="s">
        <v>431</v>
      </c>
      <c r="C83" s="135"/>
      <c r="D83" s="126"/>
    </row>
    <row r="84" spans="1:4" ht="25.5">
      <c r="A84" s="20" t="s">
        <v>432</v>
      </c>
      <c r="B84" s="21" t="s">
        <v>431</v>
      </c>
      <c r="C84" s="135"/>
      <c r="D84" s="126"/>
    </row>
    <row r="85" spans="1:4" ht="15.75" thickBot="1">
      <c r="A85" s="20" t="s">
        <v>433</v>
      </c>
      <c r="B85" s="21" t="s">
        <v>434</v>
      </c>
      <c r="C85" s="135"/>
      <c r="D85" s="126"/>
    </row>
    <row r="86" spans="1:4" ht="15.75" thickTop="1">
      <c r="A86" s="22" t="s">
        <v>23</v>
      </c>
      <c r="B86" s="23">
        <v>2</v>
      </c>
      <c r="C86" s="24" t="s">
        <v>24</v>
      </c>
      <c r="D86" s="129"/>
    </row>
    <row r="87" spans="2:4" ht="15">
      <c r="B87" s="5"/>
      <c r="C87" s="25" t="s">
        <v>219</v>
      </c>
      <c r="D87" s="26">
        <f>(B86*D86)</f>
        <v>0</v>
      </c>
    </row>
    <row r="89" spans="1:4" ht="15">
      <c r="A89" s="5" t="s">
        <v>66</v>
      </c>
      <c r="B89" s="11"/>
      <c r="C89" s="5"/>
      <c r="D89" s="11"/>
    </row>
    <row r="90" spans="1:4" ht="15.75" thickBot="1">
      <c r="A90" s="14" t="s">
        <v>435</v>
      </c>
      <c r="B90" s="15" t="s">
        <v>10</v>
      </c>
      <c r="C90" s="16" t="s">
        <v>11</v>
      </c>
      <c r="D90" s="17" t="s">
        <v>12</v>
      </c>
    </row>
    <row r="91" spans="1:4" ht="15.75" thickTop="1">
      <c r="A91" s="18" t="s">
        <v>436</v>
      </c>
      <c r="B91" s="19" t="s">
        <v>437</v>
      </c>
      <c r="C91" s="135"/>
      <c r="D91" s="136"/>
    </row>
    <row r="92" spans="1:4" ht="15">
      <c r="A92" s="18" t="s">
        <v>212</v>
      </c>
      <c r="B92" s="19" t="s">
        <v>438</v>
      </c>
      <c r="C92" s="135"/>
      <c r="D92" s="136"/>
    </row>
    <row r="93" spans="1:4" ht="15">
      <c r="A93" s="8" t="s">
        <v>439</v>
      </c>
      <c r="B93" s="19" t="s">
        <v>440</v>
      </c>
      <c r="C93" s="135"/>
      <c r="D93" s="136"/>
    </row>
    <row r="94" spans="1:4" ht="25.5">
      <c r="A94" s="8" t="s">
        <v>319</v>
      </c>
      <c r="B94" s="19" t="s">
        <v>441</v>
      </c>
      <c r="C94" s="135"/>
      <c r="D94" s="136"/>
    </row>
    <row r="95" spans="1:4" ht="15">
      <c r="A95" s="8" t="s">
        <v>442</v>
      </c>
      <c r="B95" s="19" t="s">
        <v>443</v>
      </c>
      <c r="C95" s="135"/>
      <c r="D95" s="136"/>
    </row>
    <row r="96" spans="1:4" ht="15">
      <c r="A96" s="8" t="s">
        <v>444</v>
      </c>
      <c r="B96" s="19" t="s">
        <v>445</v>
      </c>
      <c r="C96" s="135"/>
      <c r="D96" s="136"/>
    </row>
    <row r="97" spans="1:4" ht="15">
      <c r="A97" s="8" t="s">
        <v>446</v>
      </c>
      <c r="B97" s="19" t="s">
        <v>447</v>
      </c>
      <c r="C97" s="135"/>
      <c r="D97" s="136"/>
    </row>
    <row r="98" spans="1:4" ht="15.75" thickBot="1">
      <c r="A98" s="8" t="s">
        <v>448</v>
      </c>
      <c r="B98" s="19" t="s">
        <v>449</v>
      </c>
      <c r="C98" s="135"/>
      <c r="D98" s="136"/>
    </row>
    <row r="99" spans="1:4" ht="15.75" thickTop="1">
      <c r="A99" s="22" t="s">
        <v>23</v>
      </c>
      <c r="B99" s="23">
        <v>2</v>
      </c>
      <c r="C99" s="24" t="s">
        <v>24</v>
      </c>
      <c r="D99" s="129"/>
    </row>
    <row r="100" spans="2:4" ht="15">
      <c r="B100" s="5"/>
      <c r="C100" s="25" t="s">
        <v>219</v>
      </c>
      <c r="D100" s="26">
        <f>(B99*D99)</f>
        <v>0</v>
      </c>
    </row>
    <row r="102" spans="1:4" ht="15">
      <c r="A102" s="5" t="s">
        <v>91</v>
      </c>
      <c r="B102" s="11"/>
      <c r="C102" s="5"/>
      <c r="D102" s="11"/>
    </row>
    <row r="103" spans="1:4" ht="39" thickBot="1">
      <c r="A103" s="14" t="s">
        <v>450</v>
      </c>
      <c r="B103" s="15" t="s">
        <v>10</v>
      </c>
      <c r="C103" s="16" t="s">
        <v>11</v>
      </c>
      <c r="D103" s="17" t="s">
        <v>12</v>
      </c>
    </row>
    <row r="104" spans="1:4" ht="26.25" thickTop="1">
      <c r="A104" s="18" t="s">
        <v>41</v>
      </c>
      <c r="B104" s="19" t="s">
        <v>451</v>
      </c>
      <c r="C104" s="135"/>
      <c r="D104" s="136"/>
    </row>
    <row r="105" spans="1:4" ht="15">
      <c r="A105" s="18" t="s">
        <v>372</v>
      </c>
      <c r="B105" s="19" t="s">
        <v>452</v>
      </c>
      <c r="C105" s="135"/>
      <c r="D105" s="136"/>
    </row>
    <row r="106" spans="1:4" ht="15">
      <c r="A106" s="18" t="s">
        <v>453</v>
      </c>
      <c r="B106" s="19" t="s">
        <v>454</v>
      </c>
      <c r="C106" s="135"/>
      <c r="D106" s="136"/>
    </row>
    <row r="107" spans="1:4" ht="15">
      <c r="A107" s="18" t="s">
        <v>360</v>
      </c>
      <c r="B107" s="19" t="s">
        <v>455</v>
      </c>
      <c r="C107" s="135"/>
      <c r="D107" s="136"/>
    </row>
    <row r="108" spans="1:4" ht="15">
      <c r="A108" s="8" t="s">
        <v>456</v>
      </c>
      <c r="B108" s="19" t="s">
        <v>457</v>
      </c>
      <c r="C108" s="135"/>
      <c r="D108" s="136"/>
    </row>
    <row r="109" spans="1:4" ht="15">
      <c r="A109" s="20" t="s">
        <v>458</v>
      </c>
      <c r="B109" s="21" t="s">
        <v>459</v>
      </c>
      <c r="C109" s="135"/>
      <c r="D109" s="126"/>
    </row>
    <row r="110" spans="1:4" ht="15">
      <c r="A110" s="20" t="s">
        <v>460</v>
      </c>
      <c r="B110" s="21" t="s">
        <v>461</v>
      </c>
      <c r="C110" s="135"/>
      <c r="D110" s="126"/>
    </row>
    <row r="111" spans="1:4" ht="15">
      <c r="A111" s="20" t="s">
        <v>174</v>
      </c>
      <c r="B111" s="21" t="s">
        <v>462</v>
      </c>
      <c r="C111" s="135"/>
      <c r="D111" s="126"/>
    </row>
    <row r="112" spans="1:4" ht="13.5" customHeight="1" thickBot="1">
      <c r="A112" s="20" t="s">
        <v>64</v>
      </c>
      <c r="B112" s="21" t="s">
        <v>463</v>
      </c>
      <c r="C112" s="135"/>
      <c r="D112" s="126"/>
    </row>
    <row r="113" spans="1:4" ht="15.75" thickTop="1">
      <c r="A113" s="22" t="s">
        <v>23</v>
      </c>
      <c r="B113" s="23">
        <v>1</v>
      </c>
      <c r="C113" s="24" t="s">
        <v>24</v>
      </c>
      <c r="D113" s="129"/>
    </row>
    <row r="114" spans="2:4" ht="15">
      <c r="B114" s="5"/>
      <c r="C114" s="25" t="s">
        <v>24</v>
      </c>
      <c r="D114" s="26">
        <f>(B113*D113)</f>
        <v>0</v>
      </c>
    </row>
    <row r="116" spans="1:4" ht="15">
      <c r="A116" s="5" t="s">
        <v>189</v>
      </c>
      <c r="B116" s="11"/>
      <c r="C116" s="5"/>
      <c r="D116" s="11"/>
    </row>
    <row r="117" spans="1:4" ht="15.75" thickBot="1">
      <c r="A117" s="14" t="s">
        <v>464</v>
      </c>
      <c r="B117" s="15" t="s">
        <v>10</v>
      </c>
      <c r="C117" s="16" t="s">
        <v>11</v>
      </c>
      <c r="D117" s="17" t="s">
        <v>12</v>
      </c>
    </row>
    <row r="118" spans="1:4" ht="26.25" thickTop="1">
      <c r="A118" s="18" t="s">
        <v>465</v>
      </c>
      <c r="B118" s="19" t="s">
        <v>466</v>
      </c>
      <c r="C118" s="135"/>
      <c r="D118" s="136"/>
    </row>
    <row r="119" spans="1:4" ht="57" customHeight="1">
      <c r="A119" s="20" t="s">
        <v>467</v>
      </c>
      <c r="B119" s="21" t="s">
        <v>468</v>
      </c>
      <c r="C119" s="135"/>
      <c r="D119" s="126"/>
    </row>
    <row r="120" spans="1:4" ht="15">
      <c r="A120" s="20" t="s">
        <v>469</v>
      </c>
      <c r="B120" s="21" t="s">
        <v>470</v>
      </c>
      <c r="C120" s="135"/>
      <c r="D120" s="126"/>
    </row>
    <row r="121" spans="1:4" ht="38.25">
      <c r="A121" s="20" t="s">
        <v>471</v>
      </c>
      <c r="B121" s="21" t="s">
        <v>472</v>
      </c>
      <c r="C121" s="135"/>
      <c r="D121" s="126"/>
    </row>
    <row r="122" spans="1:4" ht="15">
      <c r="A122" s="20" t="s">
        <v>473</v>
      </c>
      <c r="B122" s="21" t="s">
        <v>474</v>
      </c>
      <c r="C122" s="135"/>
      <c r="D122" s="126"/>
    </row>
    <row r="123" spans="1:4" ht="25.5">
      <c r="A123" s="20" t="s">
        <v>475</v>
      </c>
      <c r="B123" s="21" t="s">
        <v>476</v>
      </c>
      <c r="C123" s="135"/>
      <c r="D123" s="126"/>
    </row>
    <row r="124" spans="1:4" ht="63.75">
      <c r="A124" s="20" t="s">
        <v>477</v>
      </c>
      <c r="B124" s="21" t="s">
        <v>478</v>
      </c>
      <c r="C124" s="135"/>
      <c r="D124" s="126"/>
    </row>
    <row r="125" spans="1:4" ht="15.75" thickBot="1">
      <c r="A125" s="18" t="s">
        <v>64</v>
      </c>
      <c r="B125" s="19" t="s">
        <v>479</v>
      </c>
      <c r="C125" s="135"/>
      <c r="D125" s="136"/>
    </row>
    <row r="126" spans="1:4" ht="15.75" thickTop="1">
      <c r="A126" s="22" t="s">
        <v>23</v>
      </c>
      <c r="B126" s="23">
        <v>1</v>
      </c>
      <c r="C126" s="24" t="s">
        <v>24</v>
      </c>
      <c r="D126" s="129"/>
    </row>
    <row r="127" spans="2:4" ht="15">
      <c r="B127" s="5"/>
      <c r="C127" s="25" t="s">
        <v>24</v>
      </c>
      <c r="D127" s="26">
        <f>(B126*D126)</f>
        <v>0</v>
      </c>
    </row>
    <row r="130" spans="2:4" ht="15">
      <c r="B130" s="5"/>
      <c r="C130" s="33" t="s">
        <v>678</v>
      </c>
      <c r="D130" s="34">
        <f>SUM(D27,D41,D53,D64,D74,D87,D100,D114,D127)</f>
        <v>0</v>
      </c>
    </row>
    <row r="131" spans="2:4" ht="15">
      <c r="B131" s="5"/>
      <c r="C131" s="33" t="s">
        <v>96</v>
      </c>
      <c r="D131" s="34">
        <f>D130*0.21</f>
        <v>0</v>
      </c>
    </row>
    <row r="132" spans="2:4" ht="15">
      <c r="B132" s="5"/>
      <c r="C132" s="33" t="s">
        <v>97</v>
      </c>
      <c r="D132" s="34">
        <f>SUM(D130:D131)</f>
        <v>0</v>
      </c>
    </row>
    <row r="134" ht="15" customHeight="1"/>
    <row r="135" ht="15">
      <c r="A135" s="5"/>
    </row>
  </sheetData>
  <sheetProtection algorithmName="SHA-512" hashValue="l0oIn2CiDSFTt6NUP3tAxL17yPM/PpXLcfAcLUcNIrrjZ+4e7VKRxntLW0JvtdHkRsfaNl+Z4SKpB+U3OTBeFA==" saltValue="4IFe5bZoYFfpPaIwFFI3YA==" spinCount="100000" sheet="1" objects="1" scenarios="1"/>
  <protectedRanges>
    <protectedRange sqref="C12:D25 C65:D72 C73:D132 C26:D64" name="Oblast1"/>
  </protectedRanges>
  <mergeCells count="1">
    <mergeCell ref="C68:C7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24641-CD54-45B1-9DB3-485528702AF9}">
  <dimension ref="A1:F194"/>
  <sheetViews>
    <sheetView workbookViewId="0" topLeftCell="A173">
      <selection activeCell="C181" sqref="C181"/>
    </sheetView>
  </sheetViews>
  <sheetFormatPr defaultColWidth="9.140625" defaultRowHeight="15"/>
  <cols>
    <col min="1" max="1" width="39.00390625" style="0" customWidth="1"/>
    <col min="2" max="2" width="68.421875" style="0" customWidth="1"/>
    <col min="3" max="3" width="33.421875" style="0" customWidth="1"/>
    <col min="4" max="4" width="51.57421875" style="0" customWidth="1"/>
  </cols>
  <sheetData>
    <row r="1" spans="1:4" s="4" customFormat="1" ht="17.25" customHeight="1">
      <c r="A1" s="1" t="s">
        <v>581</v>
      </c>
      <c r="B1" s="2"/>
      <c r="C1" s="3"/>
      <c r="D1" s="2"/>
    </row>
    <row r="2" spans="1:4" ht="15" customHeight="1">
      <c r="A2" s="5"/>
      <c r="B2" s="6"/>
      <c r="C2" s="5"/>
      <c r="D2" s="6"/>
    </row>
    <row r="3" spans="1:4" s="10" customFormat="1" ht="13.5" customHeight="1">
      <c r="A3" s="7" t="s">
        <v>0</v>
      </c>
      <c r="B3" s="8"/>
      <c r="C3" s="9"/>
      <c r="D3" s="8"/>
    </row>
    <row r="4" spans="1:4" s="10" customFormat="1" ht="13.5" customHeight="1">
      <c r="A4" s="9" t="s">
        <v>1</v>
      </c>
      <c r="B4" s="8"/>
      <c r="C4" s="9"/>
      <c r="D4" s="8"/>
    </row>
    <row r="5" spans="1:4" s="12" customFormat="1" ht="13.5" customHeight="1">
      <c r="A5" s="9" t="s">
        <v>2</v>
      </c>
      <c r="B5" s="11"/>
      <c r="C5" s="9"/>
      <c r="D5" s="11"/>
    </row>
    <row r="6" spans="1:4" s="12" customFormat="1" ht="13.5" customHeight="1">
      <c r="A6" s="9" t="s">
        <v>3</v>
      </c>
      <c r="B6" s="11"/>
      <c r="C6" s="9"/>
      <c r="D6" s="11"/>
    </row>
    <row r="7" spans="1:4" s="12" customFormat="1" ht="13.5" customHeight="1">
      <c r="A7" s="9" t="s">
        <v>4</v>
      </c>
      <c r="B7" s="11"/>
      <c r="C7" s="9"/>
      <c r="D7" s="11"/>
    </row>
    <row r="8" spans="1:4" s="12" customFormat="1" ht="13.5" customHeight="1">
      <c r="A8" s="9" t="s">
        <v>5</v>
      </c>
      <c r="B8" s="11"/>
      <c r="C8" s="9"/>
      <c r="D8" s="11"/>
    </row>
    <row r="9" spans="1:4" s="12" customFormat="1" ht="13.5" customHeight="1">
      <c r="A9" s="9" t="s">
        <v>6</v>
      </c>
      <c r="B9" s="11"/>
      <c r="C9" s="9"/>
      <c r="D9" s="11"/>
    </row>
    <row r="10" spans="1:4" s="12" customFormat="1" ht="13.5" customHeight="1">
      <c r="A10" s="9" t="s">
        <v>7</v>
      </c>
      <c r="B10" s="11"/>
      <c r="C10" s="9"/>
      <c r="D10" s="11"/>
    </row>
    <row r="11" spans="1:4" s="12" customFormat="1" ht="13.5" customHeight="1">
      <c r="A11" s="9"/>
      <c r="B11" s="11"/>
      <c r="C11" s="9"/>
      <c r="D11" s="11"/>
    </row>
    <row r="12" spans="1:4" s="12" customFormat="1" ht="13.5" customHeight="1">
      <c r="A12" s="91" t="s">
        <v>584</v>
      </c>
      <c r="B12" s="11"/>
      <c r="C12" s="9"/>
      <c r="D12" s="11"/>
    </row>
    <row r="13" spans="1:4" s="12" customFormat="1" ht="13.5" customHeight="1">
      <c r="A13" s="9"/>
      <c r="B13" s="11"/>
      <c r="C13" s="9"/>
      <c r="D13" s="11"/>
    </row>
    <row r="14" spans="1:4" s="12" customFormat="1" ht="15" customHeight="1">
      <c r="A14" s="5" t="s">
        <v>348</v>
      </c>
      <c r="B14" s="11"/>
      <c r="C14" s="5"/>
      <c r="D14" s="11"/>
    </row>
    <row r="15" spans="1:4" s="12" customFormat="1" ht="36" customHeight="1">
      <c r="A15" s="47" t="s">
        <v>480</v>
      </c>
      <c r="B15" s="48" t="s">
        <v>583</v>
      </c>
      <c r="C15" s="48" t="s">
        <v>11</v>
      </c>
      <c r="D15" s="49" t="s">
        <v>12</v>
      </c>
    </row>
    <row r="16" spans="1:4" s="10" customFormat="1" ht="30.75" customHeight="1">
      <c r="A16" s="20" t="s">
        <v>481</v>
      </c>
      <c r="B16" s="20" t="s">
        <v>482</v>
      </c>
      <c r="C16" s="134"/>
      <c r="D16" s="126"/>
    </row>
    <row r="17" spans="1:4" s="10" customFormat="1" ht="12.75">
      <c r="A17" s="20" t="s">
        <v>483</v>
      </c>
      <c r="B17" s="86" t="s">
        <v>672</v>
      </c>
      <c r="C17" s="134"/>
      <c r="D17" s="126"/>
    </row>
    <row r="18" spans="1:4" s="10" customFormat="1" ht="13.5" customHeight="1">
      <c r="A18" s="20" t="s">
        <v>484</v>
      </c>
      <c r="B18" s="20" t="s">
        <v>485</v>
      </c>
      <c r="C18" s="134"/>
      <c r="D18" s="126"/>
    </row>
    <row r="19" spans="1:4" s="10" customFormat="1" ht="14.25" customHeight="1">
      <c r="A19" s="20" t="s">
        <v>486</v>
      </c>
      <c r="B19" s="20" t="s">
        <v>487</v>
      </c>
      <c r="C19" s="134"/>
      <c r="D19" s="126"/>
    </row>
    <row r="20" spans="1:4" s="10" customFormat="1" ht="15" customHeight="1">
      <c r="A20" s="20" t="s">
        <v>83</v>
      </c>
      <c r="B20" s="20" t="s">
        <v>488</v>
      </c>
      <c r="C20" s="134"/>
      <c r="D20" s="126"/>
    </row>
    <row r="21" spans="1:4" s="10" customFormat="1" ht="18" customHeight="1">
      <c r="A21" s="20" t="s">
        <v>489</v>
      </c>
      <c r="B21" s="20" t="s">
        <v>490</v>
      </c>
      <c r="C21" s="134"/>
      <c r="D21" s="126"/>
    </row>
    <row r="22" spans="1:4" s="10" customFormat="1" ht="30.75" customHeight="1">
      <c r="A22" s="20" t="s">
        <v>491</v>
      </c>
      <c r="B22" s="20" t="s">
        <v>492</v>
      </c>
      <c r="C22" s="134"/>
      <c r="D22" s="126"/>
    </row>
    <row r="23" spans="1:4" s="10" customFormat="1" ht="18" customHeight="1">
      <c r="A23" s="20" t="s">
        <v>493</v>
      </c>
      <c r="B23" s="20" t="s">
        <v>494</v>
      </c>
      <c r="C23" s="134"/>
      <c r="D23" s="126"/>
    </row>
    <row r="24" spans="1:4" ht="15.75" thickBot="1">
      <c r="A24" s="73" t="s">
        <v>21</v>
      </c>
      <c r="B24" s="68" t="s">
        <v>22</v>
      </c>
      <c r="C24" s="144"/>
      <c r="D24" s="144"/>
    </row>
    <row r="25" spans="1:4" s="10" customFormat="1" ht="15" customHeight="1" thickTop="1">
      <c r="A25" s="43" t="s">
        <v>23</v>
      </c>
      <c r="B25" s="71">
        <v>1</v>
      </c>
      <c r="C25" s="72" t="s">
        <v>24</v>
      </c>
      <c r="D25" s="145"/>
    </row>
    <row r="26" spans="1:4" ht="15" customHeight="1">
      <c r="A26" s="32"/>
      <c r="B26" s="5"/>
      <c r="C26" s="25" t="s">
        <v>24</v>
      </c>
      <c r="D26" s="26">
        <f>(B25*D25)</f>
        <v>0</v>
      </c>
    </row>
    <row r="27" spans="1:4" ht="15" customHeight="1">
      <c r="A27" s="32"/>
      <c r="B27" s="32"/>
      <c r="C27" s="32"/>
      <c r="D27" s="32"/>
    </row>
    <row r="28" spans="1:4" ht="15">
      <c r="A28" s="5" t="s">
        <v>26</v>
      </c>
      <c r="B28" s="11"/>
      <c r="C28" s="5"/>
      <c r="D28" s="11"/>
    </row>
    <row r="29" spans="1:4" ht="25.5">
      <c r="A29" s="47" t="s">
        <v>495</v>
      </c>
      <c r="B29" s="48" t="s">
        <v>583</v>
      </c>
      <c r="C29" s="48" t="s">
        <v>11</v>
      </c>
      <c r="D29" s="49" t="s">
        <v>12</v>
      </c>
    </row>
    <row r="30" spans="1:4" ht="25.5">
      <c r="A30" s="20" t="s">
        <v>481</v>
      </c>
      <c r="B30" s="20" t="s">
        <v>496</v>
      </c>
      <c r="C30" s="134"/>
      <c r="D30" s="126"/>
    </row>
    <row r="31" spans="1:4" ht="15">
      <c r="A31" s="20" t="s">
        <v>483</v>
      </c>
      <c r="B31" s="20" t="s">
        <v>673</v>
      </c>
      <c r="C31" s="134"/>
      <c r="D31" s="126"/>
    </row>
    <row r="32" spans="1:4" ht="15">
      <c r="A32" s="20" t="s">
        <v>484</v>
      </c>
      <c r="B32" s="20" t="s">
        <v>497</v>
      </c>
      <c r="C32" s="134"/>
      <c r="D32" s="126"/>
    </row>
    <row r="33" spans="1:4" ht="15">
      <c r="A33" s="20" t="s">
        <v>486</v>
      </c>
      <c r="B33" s="20" t="s">
        <v>487</v>
      </c>
      <c r="C33" s="134"/>
      <c r="D33" s="126"/>
    </row>
    <row r="34" spans="1:4" ht="25.5">
      <c r="A34" s="20" t="s">
        <v>83</v>
      </c>
      <c r="B34" s="20" t="s">
        <v>498</v>
      </c>
      <c r="C34" s="134"/>
      <c r="D34" s="126"/>
    </row>
    <row r="35" spans="1:4" ht="15">
      <c r="A35" s="20" t="s">
        <v>489</v>
      </c>
      <c r="B35" s="20" t="s">
        <v>499</v>
      </c>
      <c r="C35" s="134"/>
      <c r="D35" s="126"/>
    </row>
    <row r="36" spans="1:4" ht="15">
      <c r="A36" s="20" t="s">
        <v>491</v>
      </c>
      <c r="B36" s="20" t="s">
        <v>500</v>
      </c>
      <c r="C36" s="134"/>
      <c r="D36" s="126"/>
    </row>
    <row r="37" spans="1:4" ht="15">
      <c r="A37" s="20" t="s">
        <v>493</v>
      </c>
      <c r="B37" s="20" t="s">
        <v>494</v>
      </c>
      <c r="C37" s="134"/>
      <c r="D37" s="126"/>
    </row>
    <row r="38" spans="1:4" ht="15.75" thickBot="1">
      <c r="A38" s="73" t="s">
        <v>21</v>
      </c>
      <c r="B38" s="68" t="s">
        <v>22</v>
      </c>
      <c r="C38" s="144"/>
      <c r="D38" s="146"/>
    </row>
    <row r="39" spans="1:4" ht="15.75" thickTop="1">
      <c r="A39" s="43" t="s">
        <v>23</v>
      </c>
      <c r="B39" s="44">
        <v>1</v>
      </c>
      <c r="C39" s="74" t="s">
        <v>24</v>
      </c>
      <c r="D39" s="145"/>
    </row>
    <row r="40" spans="1:4" ht="15">
      <c r="A40" s="32"/>
      <c r="B40" s="5"/>
      <c r="C40" s="25" t="s">
        <v>24</v>
      </c>
      <c r="D40" s="26">
        <f>(B39*D39)</f>
        <v>0</v>
      </c>
    </row>
    <row r="41" spans="1:4" ht="15">
      <c r="A41" s="32"/>
      <c r="B41" s="32"/>
      <c r="C41" s="32"/>
      <c r="D41" s="32"/>
    </row>
    <row r="42" spans="1:4" ht="15">
      <c r="A42" s="5" t="s">
        <v>29</v>
      </c>
      <c r="B42" s="11"/>
      <c r="C42" s="5"/>
      <c r="D42" s="11"/>
    </row>
    <row r="43" spans="1:4" ht="25.5">
      <c r="A43" s="47" t="s">
        <v>501</v>
      </c>
      <c r="B43" s="48" t="s">
        <v>583</v>
      </c>
      <c r="C43" s="48" t="s">
        <v>11</v>
      </c>
      <c r="D43" s="49" t="s">
        <v>12</v>
      </c>
    </row>
    <row r="44" spans="1:4" ht="15">
      <c r="A44" s="20" t="s">
        <v>41</v>
      </c>
      <c r="B44" s="20" t="s">
        <v>502</v>
      </c>
      <c r="C44" s="134"/>
      <c r="D44" s="126"/>
    </row>
    <row r="45" spans="1:4" ht="81.75" customHeight="1">
      <c r="A45" s="20" t="s">
        <v>503</v>
      </c>
      <c r="B45" s="20" t="s">
        <v>504</v>
      </c>
      <c r="C45" s="134"/>
      <c r="D45" s="126"/>
    </row>
    <row r="46" spans="1:4" ht="15">
      <c r="A46" s="20" t="s">
        <v>505</v>
      </c>
      <c r="B46" s="20" t="s">
        <v>674</v>
      </c>
      <c r="C46" s="134"/>
      <c r="D46" s="126"/>
    </row>
    <row r="47" spans="1:4" ht="15">
      <c r="A47" s="20" t="s">
        <v>484</v>
      </c>
      <c r="B47" s="20" t="s">
        <v>675</v>
      </c>
      <c r="C47" s="134"/>
      <c r="D47" s="126"/>
    </row>
    <row r="48" spans="1:4" ht="15">
      <c r="A48" s="20" t="s">
        <v>486</v>
      </c>
      <c r="B48" s="20" t="s">
        <v>506</v>
      </c>
      <c r="C48" s="134"/>
      <c r="D48" s="126"/>
    </row>
    <row r="49" spans="1:4" ht="15">
      <c r="A49" s="20" t="s">
        <v>507</v>
      </c>
      <c r="B49" s="20" t="s">
        <v>508</v>
      </c>
      <c r="C49" s="134"/>
      <c r="D49" s="126"/>
    </row>
    <row r="50" spans="1:4" ht="15">
      <c r="A50" s="20" t="s">
        <v>509</v>
      </c>
      <c r="B50" s="20" t="s">
        <v>510</v>
      </c>
      <c r="C50" s="134"/>
      <c r="D50" s="126"/>
    </row>
    <row r="51" spans="1:4" ht="15">
      <c r="A51" s="20" t="s">
        <v>376</v>
      </c>
      <c r="B51" s="20" t="s">
        <v>511</v>
      </c>
      <c r="C51" s="134"/>
      <c r="D51" s="126"/>
    </row>
    <row r="52" spans="1:4" ht="15">
      <c r="A52" s="20" t="s">
        <v>489</v>
      </c>
      <c r="B52" s="20" t="s">
        <v>512</v>
      </c>
      <c r="C52" s="134"/>
      <c r="D52" s="126"/>
    </row>
    <row r="53" spans="1:4" ht="15">
      <c r="A53" s="20" t="s">
        <v>493</v>
      </c>
      <c r="B53" s="20" t="s">
        <v>513</v>
      </c>
      <c r="C53" s="134"/>
      <c r="D53" s="126"/>
    </row>
    <row r="54" spans="1:4" ht="15">
      <c r="A54" s="20" t="s">
        <v>64</v>
      </c>
      <c r="B54" s="20" t="s">
        <v>514</v>
      </c>
      <c r="C54" s="134"/>
      <c r="D54" s="126"/>
    </row>
    <row r="55" spans="1:4" ht="15.75" thickBot="1">
      <c r="A55" s="84" t="s">
        <v>21</v>
      </c>
      <c r="B55" s="85" t="s">
        <v>22</v>
      </c>
      <c r="C55" s="136"/>
      <c r="D55" s="147"/>
    </row>
    <row r="56" spans="1:4" ht="15.75" thickTop="1">
      <c r="A56" s="22" t="s">
        <v>23</v>
      </c>
      <c r="B56" s="71">
        <v>1</v>
      </c>
      <c r="C56" s="24" t="s">
        <v>24</v>
      </c>
      <c r="D56" s="129"/>
    </row>
    <row r="57" spans="1:4" ht="15">
      <c r="A57" s="32"/>
      <c r="B57" s="5"/>
      <c r="C57" s="25" t="s">
        <v>24</v>
      </c>
      <c r="D57" s="26">
        <f>(B56*D56)</f>
        <v>0</v>
      </c>
    </row>
    <row r="59" spans="1:4" s="12" customFormat="1" ht="15">
      <c r="A59" s="5" t="s">
        <v>32</v>
      </c>
      <c r="B59" s="13"/>
      <c r="C59" s="5"/>
      <c r="D59" s="11"/>
    </row>
    <row r="60" spans="1:4" s="12" customFormat="1" ht="36" customHeight="1">
      <c r="A60" s="47" t="s">
        <v>515</v>
      </c>
      <c r="B60" s="48" t="s">
        <v>583</v>
      </c>
      <c r="C60" s="76" t="s">
        <v>11</v>
      </c>
      <c r="D60" s="79" t="s">
        <v>12</v>
      </c>
    </row>
    <row r="61" spans="1:4" s="10" customFormat="1" ht="68.25" customHeight="1">
      <c r="A61" s="20" t="s">
        <v>41</v>
      </c>
      <c r="B61" s="20" t="s">
        <v>516</v>
      </c>
      <c r="C61" s="148"/>
      <c r="D61" s="126"/>
    </row>
    <row r="62" spans="1:4" s="10" customFormat="1" ht="76.5">
      <c r="A62" s="20" t="s">
        <v>517</v>
      </c>
      <c r="B62" s="20" t="s">
        <v>518</v>
      </c>
      <c r="C62" s="135"/>
      <c r="D62" s="136"/>
    </row>
    <row r="63" spans="1:4" s="10" customFormat="1" ht="12.75">
      <c r="A63" s="20" t="s">
        <v>483</v>
      </c>
      <c r="B63" s="20" t="s">
        <v>519</v>
      </c>
      <c r="C63" s="135"/>
      <c r="D63" s="136"/>
    </row>
    <row r="64" spans="1:4" s="10" customFormat="1" ht="12.75">
      <c r="A64" s="20" t="s">
        <v>484</v>
      </c>
      <c r="B64" s="20" t="s">
        <v>520</v>
      </c>
      <c r="C64" s="135"/>
      <c r="D64" s="136"/>
    </row>
    <row r="65" spans="1:4" s="10" customFormat="1" ht="12.75">
      <c r="A65" s="20" t="s">
        <v>521</v>
      </c>
      <c r="B65" s="20" t="s">
        <v>522</v>
      </c>
      <c r="C65" s="135"/>
      <c r="D65" s="136"/>
    </row>
    <row r="66" spans="1:4" s="10" customFormat="1" ht="42" customHeight="1">
      <c r="A66" s="20" t="s">
        <v>523</v>
      </c>
      <c r="B66" s="20" t="s">
        <v>524</v>
      </c>
      <c r="C66" s="135"/>
      <c r="D66" s="136"/>
    </row>
    <row r="67" spans="1:4" s="10" customFormat="1" ht="51">
      <c r="A67" s="20" t="s">
        <v>525</v>
      </c>
      <c r="B67" s="20" t="s">
        <v>526</v>
      </c>
      <c r="C67" s="135"/>
      <c r="D67" s="136"/>
    </row>
    <row r="68" spans="1:4" s="10" customFormat="1" ht="12.75">
      <c r="A68" s="20" t="s">
        <v>527</v>
      </c>
      <c r="B68" s="20" t="s">
        <v>528</v>
      </c>
      <c r="C68" s="135"/>
      <c r="D68" s="136"/>
    </row>
    <row r="69" spans="1:4" s="10" customFormat="1" ht="76.5">
      <c r="A69" s="20" t="s">
        <v>529</v>
      </c>
      <c r="B69" s="20" t="s">
        <v>530</v>
      </c>
      <c r="C69" s="135"/>
      <c r="D69" s="136"/>
    </row>
    <row r="70" spans="1:4" s="10" customFormat="1" ht="51.75" customHeight="1">
      <c r="A70" s="20" t="s">
        <v>489</v>
      </c>
      <c r="B70" s="80" t="s">
        <v>531</v>
      </c>
      <c r="C70" s="135"/>
      <c r="D70" s="136"/>
    </row>
    <row r="71" spans="1:4" s="10" customFormat="1" ht="12.75">
      <c r="A71" s="20" t="s">
        <v>532</v>
      </c>
      <c r="B71" s="81" t="s">
        <v>533</v>
      </c>
      <c r="C71" s="135"/>
      <c r="D71" s="136"/>
    </row>
    <row r="72" spans="1:4" s="10" customFormat="1" ht="12.75">
      <c r="A72" s="20" t="s">
        <v>61</v>
      </c>
      <c r="B72" s="82" t="s">
        <v>534</v>
      </c>
      <c r="C72" s="135"/>
      <c r="D72" s="136"/>
    </row>
    <row r="73" spans="1:4" ht="15.75" thickBot="1">
      <c r="A73" s="45" t="s">
        <v>21</v>
      </c>
      <c r="B73" s="46" t="s">
        <v>22</v>
      </c>
      <c r="C73" s="136"/>
      <c r="D73" s="146"/>
    </row>
    <row r="74" spans="1:4" s="10" customFormat="1" ht="15" customHeight="1" thickTop="1">
      <c r="A74" s="22" t="s">
        <v>23</v>
      </c>
      <c r="B74" s="57">
        <v>1</v>
      </c>
      <c r="C74" s="24" t="s">
        <v>24</v>
      </c>
      <c r="D74" s="129"/>
    </row>
    <row r="75" spans="1:4" s="10" customFormat="1" ht="15" customHeight="1">
      <c r="A75" s="8"/>
      <c r="B75" s="11"/>
      <c r="C75" s="25" t="s">
        <v>24</v>
      </c>
      <c r="D75" s="26">
        <f>(B74*D74)</f>
        <v>0</v>
      </c>
    </row>
    <row r="76" spans="1:4" s="10" customFormat="1" ht="15" customHeight="1">
      <c r="A76" s="8"/>
      <c r="B76" s="11"/>
      <c r="C76" s="27"/>
      <c r="D76" s="28"/>
    </row>
    <row r="77" spans="1:4" ht="15" customHeight="1">
      <c r="A77" s="5" t="s">
        <v>39</v>
      </c>
      <c r="B77" s="11"/>
      <c r="C77" s="5"/>
      <c r="D77" s="11"/>
    </row>
    <row r="78" spans="1:4" ht="37.5" customHeight="1">
      <c r="A78" s="47" t="s">
        <v>535</v>
      </c>
      <c r="B78" s="48" t="s">
        <v>583</v>
      </c>
      <c r="C78" s="48" t="s">
        <v>11</v>
      </c>
      <c r="D78" s="49" t="s">
        <v>12</v>
      </c>
    </row>
    <row r="79" spans="1:4" ht="15" customHeight="1">
      <c r="A79" s="18" t="s">
        <v>536</v>
      </c>
      <c r="B79" s="20" t="s">
        <v>537</v>
      </c>
      <c r="C79" s="135"/>
      <c r="D79" s="136"/>
    </row>
    <row r="80" spans="1:4" ht="24.75" customHeight="1">
      <c r="A80" s="20" t="s">
        <v>110</v>
      </c>
      <c r="B80" s="20" t="s">
        <v>538</v>
      </c>
      <c r="C80" s="135"/>
      <c r="D80" s="126"/>
    </row>
    <row r="81" spans="1:4" ht="15" customHeight="1">
      <c r="A81" s="20" t="s">
        <v>89</v>
      </c>
      <c r="B81" s="20" t="s">
        <v>539</v>
      </c>
      <c r="C81" s="135"/>
      <c r="D81" s="126"/>
    </row>
    <row r="82" spans="1:4" ht="15.75" thickBot="1">
      <c r="A82" s="45" t="s">
        <v>21</v>
      </c>
      <c r="B82" s="83" t="s">
        <v>22</v>
      </c>
      <c r="C82" s="136"/>
      <c r="D82" s="146"/>
    </row>
    <row r="83" spans="1:4" ht="15" customHeight="1" thickTop="1">
      <c r="A83" s="22" t="s">
        <v>23</v>
      </c>
      <c r="B83" s="51">
        <v>2</v>
      </c>
      <c r="C83" s="24" t="s">
        <v>24</v>
      </c>
      <c r="D83" s="129"/>
    </row>
    <row r="84" spans="1:4" ht="15" customHeight="1">
      <c r="A84" s="32"/>
      <c r="B84" s="5"/>
      <c r="C84" s="25" t="s">
        <v>219</v>
      </c>
      <c r="D84" s="26">
        <f>(B83*D83)</f>
        <v>0</v>
      </c>
    </row>
    <row r="85" spans="1:4" s="10" customFormat="1" ht="15" customHeight="1">
      <c r="A85" s="8"/>
      <c r="B85" s="11"/>
      <c r="C85" s="27"/>
      <c r="D85" s="28"/>
    </row>
    <row r="86" spans="1:6" s="12" customFormat="1" ht="15" customHeight="1">
      <c r="A86" s="5" t="s">
        <v>53</v>
      </c>
      <c r="B86" s="11"/>
      <c r="C86" s="5"/>
      <c r="D86" s="11"/>
      <c r="F86"/>
    </row>
    <row r="87" spans="1:4" s="12" customFormat="1" ht="25.5">
      <c r="A87" s="47" t="s">
        <v>540</v>
      </c>
      <c r="B87" s="48" t="s">
        <v>583</v>
      </c>
      <c r="C87" s="48" t="s">
        <v>11</v>
      </c>
      <c r="D87" s="49" t="s">
        <v>12</v>
      </c>
    </row>
    <row r="88" spans="1:4" s="10" customFormat="1" ht="16.5" customHeight="1">
      <c r="A88" s="20" t="s">
        <v>41</v>
      </c>
      <c r="B88" s="20" t="s">
        <v>541</v>
      </c>
      <c r="C88" s="134"/>
      <c r="D88" s="126"/>
    </row>
    <row r="89" spans="1:4" s="10" customFormat="1" ht="14.25" customHeight="1">
      <c r="A89" s="20" t="s">
        <v>483</v>
      </c>
      <c r="B89" s="20" t="s">
        <v>542</v>
      </c>
      <c r="C89" s="134"/>
      <c r="D89" s="126"/>
    </row>
    <row r="90" spans="1:4" s="10" customFormat="1" ht="15" customHeight="1">
      <c r="A90" s="20" t="s">
        <v>543</v>
      </c>
      <c r="B90" s="20" t="s">
        <v>544</v>
      </c>
      <c r="C90" s="134"/>
      <c r="D90" s="126"/>
    </row>
    <row r="91" spans="1:4" s="10" customFormat="1" ht="18" customHeight="1">
      <c r="A91" s="20" t="s">
        <v>545</v>
      </c>
      <c r="B91" s="20" t="s">
        <v>546</v>
      </c>
      <c r="C91" s="134"/>
      <c r="D91" s="126"/>
    </row>
    <row r="92" spans="1:4" s="10" customFormat="1" ht="18.75" customHeight="1">
      <c r="A92" s="20" t="s">
        <v>547</v>
      </c>
      <c r="B92" s="20" t="s">
        <v>548</v>
      </c>
      <c r="C92" s="134"/>
      <c r="D92" s="126"/>
    </row>
    <row r="93" spans="1:4" s="10" customFormat="1" ht="15.75" customHeight="1">
      <c r="A93" s="20" t="s">
        <v>549</v>
      </c>
      <c r="B93" s="20" t="s">
        <v>550</v>
      </c>
      <c r="C93" s="134"/>
      <c r="D93" s="126"/>
    </row>
    <row r="94" spans="1:4" s="10" customFormat="1" ht="61.5" customHeight="1">
      <c r="A94" s="20" t="s">
        <v>551</v>
      </c>
      <c r="B94" s="20" t="s">
        <v>552</v>
      </c>
      <c r="C94" s="134"/>
      <c r="D94" s="126"/>
    </row>
    <row r="95" spans="1:4" s="10" customFormat="1" ht="15" customHeight="1">
      <c r="A95" s="20" t="s">
        <v>553</v>
      </c>
      <c r="B95" s="20" t="s">
        <v>554</v>
      </c>
      <c r="C95" s="134"/>
      <c r="D95" s="126"/>
    </row>
    <row r="96" spans="1:4" s="10" customFormat="1" ht="28.5" customHeight="1">
      <c r="A96" s="20" t="s">
        <v>555</v>
      </c>
      <c r="B96" s="20" t="s">
        <v>556</v>
      </c>
      <c r="C96" s="134"/>
      <c r="D96" s="126"/>
    </row>
    <row r="97" spans="1:4" s="10" customFormat="1" ht="15" customHeight="1">
      <c r="A97" s="20" t="s">
        <v>557</v>
      </c>
      <c r="B97" s="20" t="s">
        <v>558</v>
      </c>
      <c r="C97" s="134"/>
      <c r="D97" s="126"/>
    </row>
    <row r="98" spans="1:4" ht="15.75" thickBot="1">
      <c r="A98" s="67" t="s">
        <v>21</v>
      </c>
      <c r="B98" s="68" t="s">
        <v>22</v>
      </c>
      <c r="C98" s="144"/>
      <c r="D98" s="146"/>
    </row>
    <row r="99" spans="1:4" s="10" customFormat="1" ht="16.5" customHeight="1" thickTop="1">
      <c r="A99" s="22" t="s">
        <v>23</v>
      </c>
      <c r="B99" s="57">
        <v>1</v>
      </c>
      <c r="C99" s="24" t="s">
        <v>24</v>
      </c>
      <c r="D99" s="129"/>
    </row>
    <row r="100" spans="1:6" ht="18.75" customHeight="1">
      <c r="A100" s="32"/>
      <c r="B100" s="5"/>
      <c r="C100" s="25" t="s">
        <v>24</v>
      </c>
      <c r="D100" s="26">
        <f>(B99*D99)</f>
        <v>0</v>
      </c>
      <c r="F100" s="10"/>
    </row>
    <row r="101" spans="1:6" ht="15.75" customHeight="1">
      <c r="A101" s="32"/>
      <c r="B101" s="5"/>
      <c r="C101" s="69"/>
      <c r="D101" s="70"/>
      <c r="F101" s="10"/>
    </row>
    <row r="102" spans="1:6" ht="15">
      <c r="A102" s="5" t="s">
        <v>66</v>
      </c>
      <c r="B102" s="5"/>
      <c r="C102" s="39"/>
      <c r="D102" s="28"/>
      <c r="F102" s="10"/>
    </row>
    <row r="103" spans="1:4" s="12" customFormat="1" ht="25.5">
      <c r="A103" s="47" t="s">
        <v>559</v>
      </c>
      <c r="B103" s="48" t="s">
        <v>583</v>
      </c>
      <c r="C103" s="48" t="s">
        <v>11</v>
      </c>
      <c r="D103" s="49" t="s">
        <v>12</v>
      </c>
    </row>
    <row r="104" spans="1:4" s="10" customFormat="1" ht="12.75">
      <c r="A104" s="20" t="s">
        <v>41</v>
      </c>
      <c r="B104" s="20" t="s">
        <v>560</v>
      </c>
      <c r="C104" s="134"/>
      <c r="D104" s="126"/>
    </row>
    <row r="105" spans="1:4" s="10" customFormat="1" ht="12.75">
      <c r="A105" s="20" t="s">
        <v>475</v>
      </c>
      <c r="B105" s="20" t="s">
        <v>561</v>
      </c>
      <c r="C105" s="134"/>
      <c r="D105" s="126"/>
    </row>
    <row r="106" spans="1:4" s="10" customFormat="1" ht="12.75">
      <c r="A106" s="20" t="s">
        <v>562</v>
      </c>
      <c r="B106" s="20" t="s">
        <v>563</v>
      </c>
      <c r="C106" s="134"/>
      <c r="D106" s="126"/>
    </row>
    <row r="107" spans="1:4" s="10" customFormat="1" ht="12.75">
      <c r="A107" s="20" t="s">
        <v>564</v>
      </c>
      <c r="B107" s="20" t="s">
        <v>565</v>
      </c>
      <c r="C107" s="134"/>
      <c r="D107" s="126"/>
    </row>
    <row r="108" spans="1:4" s="10" customFormat="1" ht="12.75">
      <c r="A108" s="20" t="s">
        <v>566</v>
      </c>
      <c r="B108" s="20" t="s">
        <v>567</v>
      </c>
      <c r="C108" s="134"/>
      <c r="D108" s="126"/>
    </row>
    <row r="109" spans="1:4" s="10" customFormat="1" ht="12.75">
      <c r="A109" s="20" t="s">
        <v>568</v>
      </c>
      <c r="B109" s="20" t="s">
        <v>569</v>
      </c>
      <c r="C109" s="134"/>
      <c r="D109" s="126"/>
    </row>
    <row r="110" spans="1:4" s="10" customFormat="1" ht="12.75">
      <c r="A110" s="20" t="s">
        <v>570</v>
      </c>
      <c r="B110" s="20" t="s">
        <v>571</v>
      </c>
      <c r="C110" s="134"/>
      <c r="D110" s="126"/>
    </row>
    <row r="111" spans="1:4" s="10" customFormat="1" ht="12.75">
      <c r="A111" s="20" t="s">
        <v>572</v>
      </c>
      <c r="B111" s="20" t="s">
        <v>573</v>
      </c>
      <c r="C111" s="134"/>
      <c r="D111" s="126"/>
    </row>
    <row r="112" spans="1:4" s="10" customFormat="1" ht="12.75">
      <c r="A112" s="20" t="s">
        <v>574</v>
      </c>
      <c r="B112" s="20" t="s">
        <v>575</v>
      </c>
      <c r="C112" s="134"/>
      <c r="D112" s="126"/>
    </row>
    <row r="113" spans="1:4" s="10" customFormat="1" ht="12.75">
      <c r="A113" s="20" t="s">
        <v>576</v>
      </c>
      <c r="B113" s="20" t="s">
        <v>577</v>
      </c>
      <c r="C113" s="134"/>
      <c r="D113" s="126"/>
    </row>
    <row r="114" spans="1:4" ht="15.75" thickBot="1">
      <c r="A114" s="67" t="s">
        <v>21</v>
      </c>
      <c r="B114" s="68" t="s">
        <v>22</v>
      </c>
      <c r="C114" s="144"/>
      <c r="D114" s="146"/>
    </row>
    <row r="115" spans="1:4" s="10" customFormat="1" ht="13.5" thickTop="1">
      <c r="A115" s="22" t="s">
        <v>23</v>
      </c>
      <c r="B115" s="57">
        <v>4</v>
      </c>
      <c r="C115" s="24" t="s">
        <v>24</v>
      </c>
      <c r="D115" s="129"/>
    </row>
    <row r="116" spans="1:6" ht="15">
      <c r="A116" s="32"/>
      <c r="B116" s="5"/>
      <c r="C116" s="25" t="s">
        <v>114</v>
      </c>
      <c r="D116" s="26">
        <f>(B115*D115)</f>
        <v>0</v>
      </c>
      <c r="F116" s="10"/>
    </row>
    <row r="117" spans="1:6" s="89" customFormat="1" ht="15">
      <c r="A117" s="87"/>
      <c r="B117" s="88"/>
      <c r="C117" s="69"/>
      <c r="D117" s="70"/>
      <c r="F117" s="90"/>
    </row>
    <row r="118" spans="1:6" s="89" customFormat="1" ht="15">
      <c r="A118" s="87"/>
      <c r="B118" s="88"/>
      <c r="C118" s="25" t="s">
        <v>670</v>
      </c>
      <c r="D118" s="26">
        <f>SUM(D26,D40,D57,D75,D84,D100,D116)</f>
        <v>0</v>
      </c>
      <c r="F118" s="90"/>
    </row>
    <row r="119" spans="1:6" s="89" customFormat="1" ht="15">
      <c r="A119" s="87"/>
      <c r="B119" s="88"/>
      <c r="C119" s="69"/>
      <c r="D119" s="70"/>
      <c r="F119" s="90"/>
    </row>
    <row r="120" spans="1:6" s="89" customFormat="1" ht="15">
      <c r="A120" s="92" t="s">
        <v>585</v>
      </c>
      <c r="B120" s="88"/>
      <c r="C120" s="69"/>
      <c r="D120" s="70"/>
      <c r="F120" s="90"/>
    </row>
    <row r="121" spans="1:6" s="89" customFormat="1" ht="15">
      <c r="A121" s="87"/>
      <c r="B121" s="88"/>
      <c r="C121" s="69"/>
      <c r="D121" s="70"/>
      <c r="F121" s="90"/>
    </row>
    <row r="122" spans="1:6" s="89" customFormat="1" ht="15">
      <c r="A122" s="93" t="s">
        <v>91</v>
      </c>
      <c r="B122" s="94"/>
      <c r="C122" s="93"/>
      <c r="D122" s="94"/>
      <c r="F122" s="90"/>
    </row>
    <row r="123" spans="1:6" s="89" customFormat="1" ht="25.5">
      <c r="A123" s="47" t="s">
        <v>586</v>
      </c>
      <c r="B123" s="48" t="s">
        <v>583</v>
      </c>
      <c r="C123" s="106" t="s">
        <v>11</v>
      </c>
      <c r="D123" s="107" t="s">
        <v>12</v>
      </c>
      <c r="F123" s="90"/>
    </row>
    <row r="124" spans="1:6" s="89" customFormat="1" ht="15">
      <c r="A124" s="95" t="s">
        <v>587</v>
      </c>
      <c r="B124" s="96" t="s">
        <v>588</v>
      </c>
      <c r="C124" s="134"/>
      <c r="D124" s="134"/>
      <c r="F124" s="90"/>
    </row>
    <row r="125" spans="1:6" s="89" customFormat="1" ht="15">
      <c r="A125" s="95" t="s">
        <v>493</v>
      </c>
      <c r="B125" s="96" t="s">
        <v>589</v>
      </c>
      <c r="C125" s="134"/>
      <c r="D125" s="134"/>
      <c r="F125" s="90"/>
    </row>
    <row r="126" spans="1:6" s="89" customFormat="1" ht="15">
      <c r="A126" s="95" t="s">
        <v>590</v>
      </c>
      <c r="B126" s="97" t="s">
        <v>591</v>
      </c>
      <c r="C126" s="134"/>
      <c r="D126" s="134"/>
      <c r="F126" s="90"/>
    </row>
    <row r="127" spans="1:6" s="89" customFormat="1" ht="15">
      <c r="A127" s="95" t="s">
        <v>592</v>
      </c>
      <c r="B127" s="96" t="s">
        <v>593</v>
      </c>
      <c r="C127" s="134"/>
      <c r="D127" s="134"/>
      <c r="F127" s="90"/>
    </row>
    <row r="128" spans="1:6" s="89" customFormat="1" ht="15">
      <c r="A128" s="95" t="s">
        <v>594</v>
      </c>
      <c r="B128" s="96" t="s">
        <v>595</v>
      </c>
      <c r="C128" s="134"/>
      <c r="D128" s="134"/>
      <c r="F128" s="90"/>
    </row>
    <row r="129" spans="1:6" s="89" customFormat="1" ht="15">
      <c r="A129" s="95" t="s">
        <v>596</v>
      </c>
      <c r="B129" s="96" t="s">
        <v>597</v>
      </c>
      <c r="C129" s="134"/>
      <c r="D129" s="134"/>
      <c r="F129" s="90"/>
    </row>
    <row r="130" spans="1:6" s="89" customFormat="1" ht="15">
      <c r="A130" s="95" t="s">
        <v>598</v>
      </c>
      <c r="B130" s="96" t="s">
        <v>599</v>
      </c>
      <c r="C130" s="134"/>
      <c r="D130" s="134"/>
      <c r="F130" s="90"/>
    </row>
    <row r="131" spans="1:6" s="89" customFormat="1" ht="15">
      <c r="A131" s="95" t="s">
        <v>600</v>
      </c>
      <c r="B131" s="96" t="s">
        <v>601</v>
      </c>
      <c r="C131" s="134"/>
      <c r="D131" s="134"/>
      <c r="F131" s="90"/>
    </row>
    <row r="132" spans="1:6" s="89" customFormat="1" ht="15">
      <c r="A132" s="95" t="s">
        <v>602</v>
      </c>
      <c r="B132" s="96" t="s">
        <v>603</v>
      </c>
      <c r="C132" s="134"/>
      <c r="D132" s="134"/>
      <c r="F132" s="90"/>
    </row>
    <row r="133" spans="1:6" s="89" customFormat="1" ht="15">
      <c r="A133" s="95" t="s">
        <v>604</v>
      </c>
      <c r="B133" s="96" t="s">
        <v>605</v>
      </c>
      <c r="C133" s="134"/>
      <c r="D133" s="134"/>
      <c r="F133" s="90"/>
    </row>
    <row r="134" spans="1:6" s="89" customFormat="1" ht="15">
      <c r="A134" s="95" t="s">
        <v>606</v>
      </c>
      <c r="B134" s="96" t="s">
        <v>607</v>
      </c>
      <c r="C134" s="134"/>
      <c r="D134" s="134"/>
      <c r="F134" s="90"/>
    </row>
    <row r="135" spans="1:6" s="89" customFormat="1" ht="15">
      <c r="A135" s="95" t="s">
        <v>608</v>
      </c>
      <c r="B135" s="96" t="s">
        <v>609</v>
      </c>
      <c r="C135" s="134"/>
      <c r="D135" s="134"/>
      <c r="F135" s="90"/>
    </row>
    <row r="136" spans="1:6" s="89" customFormat="1" ht="15">
      <c r="A136" s="95" t="s">
        <v>610</v>
      </c>
      <c r="B136" s="96" t="s">
        <v>611</v>
      </c>
      <c r="C136" s="134"/>
      <c r="D136" s="134"/>
      <c r="F136" s="90"/>
    </row>
    <row r="137" spans="1:6" s="89" customFormat="1" ht="15">
      <c r="A137" s="95" t="s">
        <v>612</v>
      </c>
      <c r="B137" s="96" t="s">
        <v>613</v>
      </c>
      <c r="C137" s="134"/>
      <c r="D137" s="134"/>
      <c r="F137" s="90"/>
    </row>
    <row r="138" spans="1:6" s="89" customFormat="1" ht="15">
      <c r="A138" s="95" t="s">
        <v>614</v>
      </c>
      <c r="B138" s="96" t="s">
        <v>615</v>
      </c>
      <c r="C138" s="134"/>
      <c r="D138" s="134"/>
      <c r="F138" s="90"/>
    </row>
    <row r="139" spans="1:6" s="89" customFormat="1" ht="15">
      <c r="A139" s="95" t="s">
        <v>616</v>
      </c>
      <c r="B139" s="96" t="s">
        <v>615</v>
      </c>
      <c r="C139" s="134"/>
      <c r="D139" s="134"/>
      <c r="F139" s="90"/>
    </row>
    <row r="140" spans="1:6" s="89" customFormat="1" ht="15">
      <c r="A140" s="95" t="s">
        <v>617</v>
      </c>
      <c r="B140" s="96" t="s">
        <v>618</v>
      </c>
      <c r="C140" s="134"/>
      <c r="D140" s="134"/>
      <c r="F140" s="90"/>
    </row>
    <row r="141" spans="1:6" s="89" customFormat="1" ht="15">
      <c r="A141" s="95" t="s">
        <v>619</v>
      </c>
      <c r="B141" s="96" t="s">
        <v>620</v>
      </c>
      <c r="C141" s="134"/>
      <c r="D141" s="134"/>
      <c r="F141" s="90"/>
    </row>
    <row r="142" spans="1:6" s="89" customFormat="1" ht="15">
      <c r="A142" s="95" t="s">
        <v>621</v>
      </c>
      <c r="B142" s="96" t="s">
        <v>605</v>
      </c>
      <c r="C142" s="134"/>
      <c r="D142" s="134"/>
      <c r="F142" s="90"/>
    </row>
    <row r="143" spans="1:6" s="89" customFormat="1" ht="15">
      <c r="A143" s="95" t="s">
        <v>434</v>
      </c>
      <c r="B143" s="96" t="s">
        <v>622</v>
      </c>
      <c r="C143" s="134"/>
      <c r="D143" s="134"/>
      <c r="F143" s="90"/>
    </row>
    <row r="144" spans="1:6" s="89" customFormat="1" ht="15">
      <c r="A144" s="95" t="s">
        <v>623</v>
      </c>
      <c r="B144" s="96" t="s">
        <v>620</v>
      </c>
      <c r="C144" s="134"/>
      <c r="D144" s="134"/>
      <c r="F144" s="90"/>
    </row>
    <row r="145" spans="1:6" s="89" customFormat="1" ht="15">
      <c r="A145" s="95" t="s">
        <v>624</v>
      </c>
      <c r="B145" s="96" t="s">
        <v>625</v>
      </c>
      <c r="C145" s="134"/>
      <c r="D145" s="134"/>
      <c r="F145" s="90"/>
    </row>
    <row r="146" spans="1:6" s="89" customFormat="1" ht="15">
      <c r="A146" s="95" t="s">
        <v>626</v>
      </c>
      <c r="B146" s="96" t="s">
        <v>627</v>
      </c>
      <c r="C146" s="134"/>
      <c r="D146" s="134"/>
      <c r="F146" s="90"/>
    </row>
    <row r="147" spans="1:6" s="89" customFormat="1" ht="15">
      <c r="A147" s="95" t="s">
        <v>628</v>
      </c>
      <c r="B147" s="96" t="s">
        <v>629</v>
      </c>
      <c r="C147" s="134"/>
      <c r="D147" s="134"/>
      <c r="F147" s="90"/>
    </row>
    <row r="148" spans="1:6" s="89" customFormat="1" ht="15.75" thickBot="1">
      <c r="A148" s="67" t="s">
        <v>21</v>
      </c>
      <c r="B148" s="68" t="s">
        <v>22</v>
      </c>
      <c r="C148" s="149"/>
      <c r="D148" s="149"/>
      <c r="F148" s="90"/>
    </row>
    <row r="149" spans="1:6" s="89" customFormat="1" ht="15.75" thickTop="1">
      <c r="A149" s="98" t="s">
        <v>23</v>
      </c>
      <c r="B149" s="99">
        <v>1</v>
      </c>
      <c r="C149" s="24" t="s">
        <v>24</v>
      </c>
      <c r="D149" s="129"/>
      <c r="F149" s="90"/>
    </row>
    <row r="150" spans="1:6" s="89" customFormat="1" ht="15">
      <c r="A150" s="100"/>
      <c r="B150" s="101"/>
      <c r="C150" s="25" t="s">
        <v>24</v>
      </c>
      <c r="D150" s="26">
        <f>(B149*D149)</f>
        <v>0</v>
      </c>
      <c r="F150" s="90"/>
    </row>
    <row r="151" spans="1:6" s="89" customFormat="1" ht="14.25" customHeight="1">
      <c r="A151" s="100"/>
      <c r="B151" s="100"/>
      <c r="C151" s="102"/>
      <c r="D151" s="103"/>
      <c r="F151" s="90"/>
    </row>
    <row r="152" spans="1:6" s="89" customFormat="1" ht="15">
      <c r="A152" s="93" t="s">
        <v>189</v>
      </c>
      <c r="B152" s="94"/>
      <c r="C152" s="93"/>
      <c r="D152" s="94"/>
      <c r="F152" s="90"/>
    </row>
    <row r="153" spans="1:6" s="89" customFormat="1" ht="25.5">
      <c r="A153" s="47" t="s">
        <v>668</v>
      </c>
      <c r="B153" s="48" t="s">
        <v>583</v>
      </c>
      <c r="C153" s="106" t="s">
        <v>11</v>
      </c>
      <c r="D153" s="107" t="s">
        <v>12</v>
      </c>
      <c r="F153" s="90"/>
    </row>
    <row r="154" spans="1:6" s="89" customFormat="1" ht="15">
      <c r="A154" s="95" t="s">
        <v>630</v>
      </c>
      <c r="B154" s="96" t="s">
        <v>631</v>
      </c>
      <c r="C154" s="149"/>
      <c r="D154" s="149"/>
      <c r="F154" s="90"/>
    </row>
    <row r="155" spans="1:6" s="89" customFormat="1" ht="15">
      <c r="A155" s="95" t="s">
        <v>632</v>
      </c>
      <c r="B155" s="96" t="s">
        <v>633</v>
      </c>
      <c r="C155" s="149"/>
      <c r="D155" s="149"/>
      <c r="F155" s="90"/>
    </row>
    <row r="156" spans="1:6" s="89" customFormat="1" ht="15">
      <c r="A156" s="95" t="s">
        <v>634</v>
      </c>
      <c r="B156" s="96" t="s">
        <v>635</v>
      </c>
      <c r="C156" s="149"/>
      <c r="D156" s="149"/>
      <c r="F156" s="90"/>
    </row>
    <row r="157" spans="1:6" s="89" customFormat="1" ht="15">
      <c r="A157" s="95" t="s">
        <v>636</v>
      </c>
      <c r="B157" s="96" t="s">
        <v>637</v>
      </c>
      <c r="C157" s="149"/>
      <c r="D157" s="149"/>
      <c r="F157" s="90"/>
    </row>
    <row r="158" spans="1:6" s="89" customFormat="1" ht="15">
      <c r="A158" s="95" t="s">
        <v>638</v>
      </c>
      <c r="B158" s="96" t="s">
        <v>639</v>
      </c>
      <c r="C158" s="149"/>
      <c r="D158" s="149"/>
      <c r="F158" s="90"/>
    </row>
    <row r="159" spans="1:6" s="89" customFormat="1" ht="15">
      <c r="A159" s="95" t="s">
        <v>640</v>
      </c>
      <c r="B159" s="96" t="s">
        <v>641</v>
      </c>
      <c r="C159" s="149"/>
      <c r="D159" s="149"/>
      <c r="F159" s="90"/>
    </row>
    <row r="160" spans="1:6" s="89" customFormat="1" ht="15">
      <c r="A160" s="95" t="s">
        <v>642</v>
      </c>
      <c r="B160" s="96" t="s">
        <v>643</v>
      </c>
      <c r="C160" s="149"/>
      <c r="D160" s="149"/>
      <c r="F160" s="90"/>
    </row>
    <row r="161" spans="1:6" s="89" customFormat="1" ht="15">
      <c r="A161" s="95" t="s">
        <v>72</v>
      </c>
      <c r="B161" s="104">
        <v>41.66736111111111</v>
      </c>
      <c r="C161" s="149"/>
      <c r="D161" s="149"/>
      <c r="F161" s="90"/>
    </row>
    <row r="162" spans="1:6" s="89" customFormat="1" ht="15">
      <c r="A162" s="95" t="s">
        <v>644</v>
      </c>
      <c r="B162" s="104">
        <v>1.0069444444444444</v>
      </c>
      <c r="C162" s="149"/>
      <c r="D162" s="149"/>
      <c r="F162" s="90"/>
    </row>
    <row r="163" spans="1:6" s="89" customFormat="1" ht="15">
      <c r="A163" s="95" t="s">
        <v>645</v>
      </c>
      <c r="B163" s="96" t="s">
        <v>646</v>
      </c>
      <c r="C163" s="149"/>
      <c r="D163" s="149"/>
      <c r="F163" s="90"/>
    </row>
    <row r="164" spans="1:6" s="89" customFormat="1" ht="15">
      <c r="A164" s="95" t="s">
        <v>647</v>
      </c>
      <c r="B164" s="96" t="s">
        <v>648</v>
      </c>
      <c r="C164" s="149"/>
      <c r="D164" s="149"/>
      <c r="F164" s="90"/>
    </row>
    <row r="165" spans="1:6" s="89" customFormat="1" ht="15">
      <c r="A165" s="95" t="s">
        <v>649</v>
      </c>
      <c r="B165" s="96" t="s">
        <v>650</v>
      </c>
      <c r="C165" s="149"/>
      <c r="D165" s="149"/>
      <c r="F165" s="90"/>
    </row>
    <row r="166" spans="1:6" s="89" customFormat="1" ht="15">
      <c r="A166" s="95" t="s">
        <v>651</v>
      </c>
      <c r="B166" s="96" t="s">
        <v>622</v>
      </c>
      <c r="C166" s="149"/>
      <c r="D166" s="149"/>
      <c r="F166" s="90"/>
    </row>
    <row r="167" spans="1:6" s="89" customFormat="1" ht="15">
      <c r="A167" s="95" t="s">
        <v>652</v>
      </c>
      <c r="B167" s="96" t="s">
        <v>622</v>
      </c>
      <c r="C167" s="149"/>
      <c r="D167" s="149"/>
      <c r="F167" s="90"/>
    </row>
    <row r="168" spans="1:6" s="89" customFormat="1" ht="15">
      <c r="A168" s="95" t="s">
        <v>434</v>
      </c>
      <c r="B168" s="96" t="s">
        <v>622</v>
      </c>
      <c r="C168" s="149"/>
      <c r="D168" s="149"/>
      <c r="F168" s="90"/>
    </row>
    <row r="169" spans="1:6" s="89" customFormat="1" ht="15">
      <c r="A169" s="95" t="s">
        <v>433</v>
      </c>
      <c r="B169" s="96" t="s">
        <v>605</v>
      </c>
      <c r="C169" s="149"/>
      <c r="D169" s="149"/>
      <c r="F169" s="90"/>
    </row>
    <row r="170" spans="1:6" s="89" customFormat="1" ht="15">
      <c r="A170" s="95" t="s">
        <v>653</v>
      </c>
      <c r="B170" s="96" t="s">
        <v>654</v>
      </c>
      <c r="C170" s="149"/>
      <c r="D170" s="149"/>
      <c r="F170" s="90"/>
    </row>
    <row r="171" spans="1:6" s="89" customFormat="1" ht="15">
      <c r="A171" s="95" t="s">
        <v>477</v>
      </c>
      <c r="B171" s="96" t="s">
        <v>655</v>
      </c>
      <c r="C171" s="149"/>
      <c r="D171" s="149"/>
      <c r="F171" s="90"/>
    </row>
    <row r="172" spans="1:6" s="89" customFormat="1" ht="15.75" thickBot="1">
      <c r="A172" s="67" t="s">
        <v>21</v>
      </c>
      <c r="B172" s="68" t="s">
        <v>22</v>
      </c>
      <c r="C172" s="149"/>
      <c r="D172" s="149"/>
      <c r="F172" s="90"/>
    </row>
    <row r="173" spans="1:6" s="89" customFormat="1" ht="15.75" thickTop="1">
      <c r="A173" s="98" t="s">
        <v>23</v>
      </c>
      <c r="B173" s="99">
        <v>1</v>
      </c>
      <c r="C173" s="24" t="s">
        <v>24</v>
      </c>
      <c r="D173" s="129"/>
      <c r="F173" s="90"/>
    </row>
    <row r="174" spans="1:6" s="89" customFormat="1" ht="15">
      <c r="A174" s="100"/>
      <c r="B174" s="101"/>
      <c r="C174" s="25" t="s">
        <v>24</v>
      </c>
      <c r="D174" s="26">
        <f>(B173*D173)</f>
        <v>0</v>
      </c>
      <c r="F174" s="90"/>
    </row>
    <row r="175" spans="1:6" s="89" customFormat="1" ht="15">
      <c r="A175" s="105"/>
      <c r="B175" s="105"/>
      <c r="C175" s="105"/>
      <c r="D175" s="105"/>
      <c r="F175" s="90"/>
    </row>
    <row r="176" spans="1:6" s="89" customFormat="1" ht="15">
      <c r="A176" s="93" t="s">
        <v>193</v>
      </c>
      <c r="B176" s="94"/>
      <c r="C176" s="93"/>
      <c r="D176" s="94"/>
      <c r="F176" s="90"/>
    </row>
    <row r="177" spans="1:6" s="89" customFormat="1" ht="25.5">
      <c r="A177" s="47" t="s">
        <v>669</v>
      </c>
      <c r="B177" s="48" t="s">
        <v>583</v>
      </c>
      <c r="C177" s="106" t="s">
        <v>11</v>
      </c>
      <c r="D177" s="107" t="s">
        <v>12</v>
      </c>
      <c r="F177" s="90"/>
    </row>
    <row r="178" spans="1:6" s="89" customFormat="1" ht="15">
      <c r="A178" s="95" t="s">
        <v>656</v>
      </c>
      <c r="B178" s="96" t="s">
        <v>657</v>
      </c>
      <c r="C178" s="149"/>
      <c r="D178" s="149"/>
      <c r="F178" s="90"/>
    </row>
    <row r="179" spans="1:6" s="89" customFormat="1" ht="15">
      <c r="A179" s="95" t="s">
        <v>612</v>
      </c>
      <c r="B179" s="96" t="s">
        <v>561</v>
      </c>
      <c r="C179" s="149"/>
      <c r="D179" s="149"/>
      <c r="F179" s="90"/>
    </row>
    <row r="180" spans="1:6" s="89" customFormat="1" ht="15">
      <c r="A180" s="95" t="s">
        <v>658</v>
      </c>
      <c r="B180" s="96" t="s">
        <v>659</v>
      </c>
      <c r="C180" s="149"/>
      <c r="D180" s="149"/>
      <c r="F180" s="90"/>
    </row>
    <row r="181" spans="1:6" s="89" customFormat="1" ht="15">
      <c r="A181" s="95" t="s">
        <v>660</v>
      </c>
      <c r="B181" s="96" t="s">
        <v>661</v>
      </c>
      <c r="C181" s="149"/>
      <c r="D181" s="149"/>
      <c r="F181" s="90"/>
    </row>
    <row r="182" spans="1:6" s="89" customFormat="1" ht="15">
      <c r="A182" s="95" t="s">
        <v>662</v>
      </c>
      <c r="B182" s="96" t="s">
        <v>663</v>
      </c>
      <c r="C182" s="149"/>
      <c r="D182" s="149"/>
      <c r="F182" s="90"/>
    </row>
    <row r="183" spans="1:6" s="89" customFormat="1" ht="15">
      <c r="A183" s="95" t="s">
        <v>664</v>
      </c>
      <c r="B183" s="96" t="s">
        <v>665</v>
      </c>
      <c r="C183" s="149"/>
      <c r="D183" s="149"/>
      <c r="F183" s="90"/>
    </row>
    <row r="184" spans="1:6" s="89" customFormat="1" ht="15">
      <c r="A184" s="95" t="s">
        <v>666</v>
      </c>
      <c r="B184" s="96" t="s">
        <v>667</v>
      </c>
      <c r="C184" s="149"/>
      <c r="D184" s="149"/>
      <c r="F184" s="90"/>
    </row>
    <row r="185" spans="1:4" ht="15.75" thickBot="1">
      <c r="A185" s="67" t="s">
        <v>21</v>
      </c>
      <c r="B185" s="68" t="s">
        <v>22</v>
      </c>
      <c r="C185" s="149"/>
      <c r="D185" s="149"/>
    </row>
    <row r="186" spans="1:4" ht="15.75" thickTop="1">
      <c r="A186" s="98" t="s">
        <v>23</v>
      </c>
      <c r="B186" s="99">
        <v>1</v>
      </c>
      <c r="C186" s="24" t="s">
        <v>24</v>
      </c>
      <c r="D186" s="129"/>
    </row>
    <row r="187" spans="1:4" ht="15">
      <c r="A187" s="100"/>
      <c r="B187" s="101"/>
      <c r="C187" s="25" t="s">
        <v>24</v>
      </c>
      <c r="D187" s="26">
        <f>(B186*D186)</f>
        <v>0</v>
      </c>
    </row>
    <row r="188" spans="1:4" ht="15">
      <c r="A188" s="100"/>
      <c r="B188" s="108"/>
      <c r="C188" s="69"/>
      <c r="D188" s="70"/>
    </row>
    <row r="189" spans="1:4" ht="18.75" customHeight="1">
      <c r="A189" s="100"/>
      <c r="B189" s="108"/>
      <c r="C189" s="25" t="s">
        <v>671</v>
      </c>
      <c r="D189" s="26">
        <f>SUM(D150,D174,D187)</f>
        <v>0</v>
      </c>
    </row>
    <row r="190" spans="1:4" ht="15" customHeight="1">
      <c r="A190" s="100"/>
      <c r="B190" s="108"/>
      <c r="C190" s="69"/>
      <c r="D190" s="70"/>
    </row>
    <row r="191" spans="1:4" ht="15">
      <c r="A191" s="100"/>
      <c r="B191" s="108"/>
      <c r="C191" s="69"/>
      <c r="D191" s="70"/>
    </row>
    <row r="192" spans="1:4" ht="15">
      <c r="A192" s="32"/>
      <c r="B192" s="5"/>
      <c r="C192" s="33" t="s">
        <v>679</v>
      </c>
      <c r="D192" s="34">
        <f>SUM(D26,D40,D57,D75,D84,D100,D116,D150,D174,D187)</f>
        <v>0</v>
      </c>
    </row>
    <row r="193" spans="1:4" ht="15">
      <c r="A193" s="32"/>
      <c r="B193" s="5"/>
      <c r="C193" s="33" t="s">
        <v>96</v>
      </c>
      <c r="D193" s="34">
        <f>D192*0.21</f>
        <v>0</v>
      </c>
    </row>
    <row r="194" spans="1:4" ht="15">
      <c r="A194" s="32"/>
      <c r="B194" s="5"/>
      <c r="C194" s="33" t="s">
        <v>97</v>
      </c>
      <c r="D194" s="34">
        <f>SUM(D192:D193)</f>
        <v>0</v>
      </c>
    </row>
  </sheetData>
  <sheetProtection algorithmName="SHA-512" hashValue="T4Rz8eiJuHlANP5KAI/etrrnEO6ol4x1cQA1HoJCqHPCCgM+Tp02Hi7b3o9G3tzITNStmIZkUBa2R1g+TZLpzw==" saltValue="SXteG5wlnjdGOwybOi3cmQ==" spinCount="100000" sheet="1" objects="1" scenarios="1"/>
  <protectedRanges>
    <protectedRange sqref="C77:D81 C14:D23 C25:D27 C83:D84" name="Oblast1"/>
    <protectedRange sqref="C28:D37 C56:D57 C39:D54" name="Oblast1_1"/>
    <protectedRange sqref="C61:D72 C85:D85 C74:D76" name="Oblast1_2"/>
    <protectedRange sqref="C86:D97 C99:D101" name="Oblast1_1_1"/>
    <protectedRange sqref="C102:D113 C115:D184" name="Oblast1_3_1"/>
    <protectedRange sqref="C24 C38 C55 C73 C82 C98 C114" name="Oblast1_2_1"/>
    <protectedRange sqref="C192:D194" name="Oblast1_4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af978f3-e86c-449f-b21b-178692c9c06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D5F991BBE718418438D6998DF83BB8" ma:contentTypeVersion="15" ma:contentTypeDescription="Vytvoří nový dokument" ma:contentTypeScope="" ma:versionID="8662ef78fbf14fb2308e222cff2ecee3">
  <xsd:schema xmlns:xsd="http://www.w3.org/2001/XMLSchema" xmlns:xs="http://www.w3.org/2001/XMLSchema" xmlns:p="http://schemas.microsoft.com/office/2006/metadata/properties" xmlns:ns3="eaf978f3-e86c-449f-b21b-178692c9c06f" xmlns:ns4="20ceadfe-287e-481e-af07-a84e96f918c0" targetNamespace="http://schemas.microsoft.com/office/2006/metadata/properties" ma:root="true" ma:fieldsID="b828eb3a01a4bcd164a7ed342657a414" ns3:_="" ns4:_="">
    <xsd:import namespace="eaf978f3-e86c-449f-b21b-178692c9c06f"/>
    <xsd:import namespace="20ceadfe-287e-481e-af07-a84e96f918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f978f3-e86c-449f-b21b-178692c9c0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eadfe-287e-481e-af07-a84e96f918c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7DA599-2FF6-4B64-A855-0CD243F312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CBC830-37DD-45B2-90F5-1A707AE74DBA}">
  <ds:schemaRefs>
    <ds:schemaRef ds:uri="http://schemas.microsoft.com/office/2006/metadata/properties"/>
    <ds:schemaRef ds:uri="http://schemas.microsoft.com/office/infopath/2007/PartnerControls"/>
    <ds:schemaRef ds:uri="eaf978f3-e86c-449f-b21b-178692c9c06f"/>
  </ds:schemaRefs>
</ds:datastoreItem>
</file>

<file path=customXml/itemProps3.xml><?xml version="1.0" encoding="utf-8"?>
<ds:datastoreItem xmlns:ds="http://schemas.openxmlformats.org/officeDocument/2006/customXml" ds:itemID="{86D9CF47-9B9E-486A-BEF1-B48CE55E71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f978f3-e86c-449f-b21b-178692c9c06f"/>
    <ds:schemaRef ds:uri="20ceadfe-287e-481e-af07-a84e96f918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Pacek</dc:creator>
  <cp:keywords/>
  <dc:description/>
  <cp:lastModifiedBy>Miroslav Šlégl</cp:lastModifiedBy>
  <dcterms:created xsi:type="dcterms:W3CDTF">2015-06-05T18:19:34Z</dcterms:created>
  <dcterms:modified xsi:type="dcterms:W3CDTF">2023-04-03T13:27:50Z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0x01010010D5F991BBE718418438D6998DF83BB8</vt:lpwstr>
  </property>
</Properties>
</file>