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ZTI/"/>
    </mc:Choice>
  </mc:AlternateContent>
  <xr:revisionPtr revIDLastSave="44" documentId="8_{05291AF9-007A-49EB-9E76-8394A387BD4C}" xr6:coauthVersionLast="47" xr6:coauthVersionMax="47" xr10:uidLastSave="{088B50E3-B3E8-4FE2-AFE2-AD3760992A6F}"/>
  <bookViews>
    <workbookView xWindow="-120" yWindow="-120" windowWidth="29040" windowHeight="15840" activeTab="2" xr2:uid="{F15A73B9-9A49-4691-9169-F453F85297EB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Položky!$A$1:$G$222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221" i="3" l="1"/>
  <c r="BD221" i="3"/>
  <c r="BC221" i="3"/>
  <c r="BB221" i="3"/>
  <c r="G221" i="3"/>
  <c r="BA221" i="3" s="1"/>
  <c r="BE220" i="3"/>
  <c r="BD220" i="3"/>
  <c r="BC220" i="3"/>
  <c r="BB220" i="3"/>
  <c r="G220" i="3"/>
  <c r="BA220" i="3" s="1"/>
  <c r="BE219" i="3"/>
  <c r="BD219" i="3"/>
  <c r="BC219" i="3"/>
  <c r="BB219" i="3"/>
  <c r="G219" i="3"/>
  <c r="BA219" i="3" s="1"/>
  <c r="BE218" i="3"/>
  <c r="BD218" i="3"/>
  <c r="BC218" i="3"/>
  <c r="BB218" i="3"/>
  <c r="G218" i="3"/>
  <c r="BA218" i="3" s="1"/>
  <c r="BE217" i="3"/>
  <c r="BD217" i="3"/>
  <c r="BC217" i="3"/>
  <c r="BB217" i="3"/>
  <c r="G217" i="3"/>
  <c r="BA217" i="3" s="1"/>
  <c r="BE216" i="3"/>
  <c r="BD216" i="3"/>
  <c r="BC216" i="3"/>
  <c r="BB216" i="3"/>
  <c r="G216" i="3"/>
  <c r="BA216" i="3" s="1"/>
  <c r="BE215" i="3"/>
  <c r="BD215" i="3"/>
  <c r="BD222" i="3" s="1"/>
  <c r="H11" i="2" s="1"/>
  <c r="BC215" i="3"/>
  <c r="BB215" i="3"/>
  <c r="G215" i="3"/>
  <c r="BA215" i="3" s="1"/>
  <c r="BE214" i="3"/>
  <c r="BD214" i="3"/>
  <c r="BC214" i="3"/>
  <c r="BB214" i="3"/>
  <c r="G214" i="3"/>
  <c r="BA214" i="3" s="1"/>
  <c r="B11" i="2"/>
  <c r="A11" i="2"/>
  <c r="G222" i="3"/>
  <c r="C222" i="3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8" i="3"/>
  <c r="BD208" i="3"/>
  <c r="BC208" i="3"/>
  <c r="BA208" i="3"/>
  <c r="G208" i="3"/>
  <c r="BB208" i="3" s="1"/>
  <c r="BE206" i="3"/>
  <c r="BD206" i="3"/>
  <c r="BC206" i="3"/>
  <c r="BB206" i="3"/>
  <c r="BA206" i="3"/>
  <c r="G206" i="3"/>
  <c r="BE202" i="3"/>
  <c r="BD202" i="3"/>
  <c r="BC202" i="3"/>
  <c r="BA202" i="3"/>
  <c r="G202" i="3"/>
  <c r="BB202" i="3" s="1"/>
  <c r="BE200" i="3"/>
  <c r="BD200" i="3"/>
  <c r="BC200" i="3"/>
  <c r="BB200" i="3"/>
  <c r="BA200" i="3"/>
  <c r="G200" i="3"/>
  <c r="BE197" i="3"/>
  <c r="BD197" i="3"/>
  <c r="BC197" i="3"/>
  <c r="BA197" i="3"/>
  <c r="G197" i="3"/>
  <c r="BB197" i="3" s="1"/>
  <c r="BE192" i="3"/>
  <c r="BD192" i="3"/>
  <c r="BC192" i="3"/>
  <c r="BB192" i="3"/>
  <c r="BA192" i="3"/>
  <c r="G192" i="3"/>
  <c r="BE189" i="3"/>
  <c r="BD189" i="3"/>
  <c r="BC189" i="3"/>
  <c r="BA189" i="3"/>
  <c r="G189" i="3"/>
  <c r="BB189" i="3" s="1"/>
  <c r="BE187" i="3"/>
  <c r="BD187" i="3"/>
  <c r="BC187" i="3"/>
  <c r="BB187" i="3"/>
  <c r="BA187" i="3"/>
  <c r="G187" i="3"/>
  <c r="BE185" i="3"/>
  <c r="BD185" i="3"/>
  <c r="BC185" i="3"/>
  <c r="BA185" i="3"/>
  <c r="G185" i="3"/>
  <c r="BB185" i="3" s="1"/>
  <c r="BE183" i="3"/>
  <c r="BD183" i="3"/>
  <c r="BC183" i="3"/>
  <c r="BB183" i="3"/>
  <c r="BA183" i="3"/>
  <c r="G183" i="3"/>
  <c r="BE181" i="3"/>
  <c r="BD181" i="3"/>
  <c r="BC181" i="3"/>
  <c r="BA181" i="3"/>
  <c r="G181" i="3"/>
  <c r="BB181" i="3" s="1"/>
  <c r="BE179" i="3"/>
  <c r="BD179" i="3"/>
  <c r="BC179" i="3"/>
  <c r="BB179" i="3"/>
  <c r="BA179" i="3"/>
  <c r="G179" i="3"/>
  <c r="BE176" i="3"/>
  <c r="BD176" i="3"/>
  <c r="BC176" i="3"/>
  <c r="BA176" i="3"/>
  <c r="G176" i="3"/>
  <c r="BB176" i="3" s="1"/>
  <c r="BE173" i="3"/>
  <c r="BD173" i="3"/>
  <c r="BC173" i="3"/>
  <c r="BB173" i="3"/>
  <c r="BA173" i="3"/>
  <c r="G173" i="3"/>
  <c r="BE171" i="3"/>
  <c r="BD171" i="3"/>
  <c r="BC171" i="3"/>
  <c r="BA171" i="3"/>
  <c r="G171" i="3"/>
  <c r="BB171" i="3" s="1"/>
  <c r="BE168" i="3"/>
  <c r="BD168" i="3"/>
  <c r="BC168" i="3"/>
  <c r="BB168" i="3"/>
  <c r="BA168" i="3"/>
  <c r="G168" i="3"/>
  <c r="BE166" i="3"/>
  <c r="BD166" i="3"/>
  <c r="BC166" i="3"/>
  <c r="BA166" i="3"/>
  <c r="G166" i="3"/>
  <c r="BB166" i="3" s="1"/>
  <c r="BE164" i="3"/>
  <c r="BD164" i="3"/>
  <c r="BC164" i="3"/>
  <c r="BB164" i="3"/>
  <c r="BA164" i="3"/>
  <c r="G164" i="3"/>
  <c r="BE161" i="3"/>
  <c r="BD161" i="3"/>
  <c r="BC161" i="3"/>
  <c r="BA161" i="3"/>
  <c r="G161" i="3"/>
  <c r="BB161" i="3" s="1"/>
  <c r="BE158" i="3"/>
  <c r="BD158" i="3"/>
  <c r="BC158" i="3"/>
  <c r="BB158" i="3"/>
  <c r="BA158" i="3"/>
  <c r="G158" i="3"/>
  <c r="BE155" i="3"/>
  <c r="BD155" i="3"/>
  <c r="BC155" i="3"/>
  <c r="BA155" i="3"/>
  <c r="G155" i="3"/>
  <c r="BB155" i="3" s="1"/>
  <c r="BE152" i="3"/>
  <c r="BD152" i="3"/>
  <c r="BC152" i="3"/>
  <c r="BB152" i="3"/>
  <c r="BA152" i="3"/>
  <c r="G152" i="3"/>
  <c r="BE149" i="3"/>
  <c r="BD149" i="3"/>
  <c r="BC149" i="3"/>
  <c r="BA149" i="3"/>
  <c r="G149" i="3"/>
  <c r="BB149" i="3" s="1"/>
  <c r="BE146" i="3"/>
  <c r="BD146" i="3"/>
  <c r="BC146" i="3"/>
  <c r="BB146" i="3"/>
  <c r="BA146" i="3"/>
  <c r="G146" i="3"/>
  <c r="BE142" i="3"/>
  <c r="BD142" i="3"/>
  <c r="BC142" i="3"/>
  <c r="BA142" i="3"/>
  <c r="G142" i="3"/>
  <c r="BB142" i="3" s="1"/>
  <c r="BE138" i="3"/>
  <c r="BD138" i="3"/>
  <c r="BC138" i="3"/>
  <c r="BB138" i="3"/>
  <c r="BA138" i="3"/>
  <c r="G138" i="3"/>
  <c r="BE134" i="3"/>
  <c r="BD134" i="3"/>
  <c r="BC134" i="3"/>
  <c r="BA134" i="3"/>
  <c r="G134" i="3"/>
  <c r="BB134" i="3" s="1"/>
  <c r="BE132" i="3"/>
  <c r="BD132" i="3"/>
  <c r="BC132" i="3"/>
  <c r="BB132" i="3"/>
  <c r="BA132" i="3"/>
  <c r="G132" i="3"/>
  <c r="BE130" i="3"/>
  <c r="BD130" i="3"/>
  <c r="BC130" i="3"/>
  <c r="BA130" i="3"/>
  <c r="G130" i="3"/>
  <c r="BB130" i="3" s="1"/>
  <c r="BE126" i="3"/>
  <c r="BD126" i="3"/>
  <c r="BC126" i="3"/>
  <c r="BB126" i="3"/>
  <c r="BA126" i="3"/>
  <c r="G126" i="3"/>
  <c r="BE122" i="3"/>
  <c r="BD122" i="3"/>
  <c r="BC122" i="3"/>
  <c r="BA122" i="3"/>
  <c r="G122" i="3"/>
  <c r="BB122" i="3" s="1"/>
  <c r="B10" i="2"/>
  <c r="A10" i="2"/>
  <c r="C212" i="3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6" i="3"/>
  <c r="BD116" i="3"/>
  <c r="BC116" i="3"/>
  <c r="BA116" i="3"/>
  <c r="G116" i="3"/>
  <c r="BE114" i="3"/>
  <c r="BD114" i="3"/>
  <c r="BC114" i="3"/>
  <c r="BA114" i="3"/>
  <c r="G114" i="3"/>
  <c r="BB114" i="3" s="1"/>
  <c r="B9" i="2"/>
  <c r="A9" i="2"/>
  <c r="C120" i="3"/>
  <c r="BE111" i="3"/>
  <c r="BD111" i="3"/>
  <c r="BC111" i="3"/>
  <c r="BB111" i="3"/>
  <c r="BA111" i="3"/>
  <c r="G111" i="3"/>
  <c r="BE110" i="3"/>
  <c r="BD110" i="3"/>
  <c r="BC110" i="3"/>
  <c r="BA110" i="3"/>
  <c r="G110" i="3"/>
  <c r="BB110" i="3" s="1"/>
  <c r="BE108" i="3"/>
  <c r="BD108" i="3"/>
  <c r="BC108" i="3"/>
  <c r="BA108" i="3"/>
  <c r="G108" i="3"/>
  <c r="BB108" i="3" s="1"/>
  <c r="BE106" i="3"/>
  <c r="BD106" i="3"/>
  <c r="BC106" i="3"/>
  <c r="BA106" i="3"/>
  <c r="G106" i="3"/>
  <c r="BB106" i="3" s="1"/>
  <c r="BE104" i="3"/>
  <c r="BD104" i="3"/>
  <c r="BC104" i="3"/>
  <c r="BA104" i="3"/>
  <c r="G104" i="3"/>
  <c r="BB104" i="3" s="1"/>
  <c r="BE102" i="3"/>
  <c r="BD102" i="3"/>
  <c r="BC102" i="3"/>
  <c r="BA102" i="3"/>
  <c r="G102" i="3"/>
  <c r="BB102" i="3" s="1"/>
  <c r="BE100" i="3"/>
  <c r="BD100" i="3"/>
  <c r="BC100" i="3"/>
  <c r="BB100" i="3"/>
  <c r="BA100" i="3"/>
  <c r="G100" i="3"/>
  <c r="BE98" i="3"/>
  <c r="BD98" i="3"/>
  <c r="BC98" i="3"/>
  <c r="BA98" i="3"/>
  <c r="G98" i="3"/>
  <c r="BB98" i="3" s="1"/>
  <c r="BE96" i="3"/>
  <c r="BD96" i="3"/>
  <c r="BC96" i="3"/>
  <c r="BB96" i="3"/>
  <c r="BA96" i="3"/>
  <c r="G96" i="3"/>
  <c r="BE94" i="3"/>
  <c r="BD94" i="3"/>
  <c r="BC94" i="3"/>
  <c r="BA94" i="3"/>
  <c r="G94" i="3"/>
  <c r="BB94" i="3" s="1"/>
  <c r="BE92" i="3"/>
  <c r="BD92" i="3"/>
  <c r="BC92" i="3"/>
  <c r="BA92" i="3"/>
  <c r="G92" i="3"/>
  <c r="BB92" i="3" s="1"/>
  <c r="BE90" i="3"/>
  <c r="BD90" i="3"/>
  <c r="BC90" i="3"/>
  <c r="BA90" i="3"/>
  <c r="G90" i="3"/>
  <c r="BB90" i="3" s="1"/>
  <c r="BE88" i="3"/>
  <c r="BD88" i="3"/>
  <c r="BC88" i="3"/>
  <c r="BA88" i="3"/>
  <c r="G88" i="3"/>
  <c r="BB88" i="3" s="1"/>
  <c r="BE86" i="3"/>
  <c r="BD86" i="3"/>
  <c r="BC86" i="3"/>
  <c r="BA86" i="3"/>
  <c r="G86" i="3"/>
  <c r="BB86" i="3" s="1"/>
  <c r="BE84" i="3"/>
  <c r="BD84" i="3"/>
  <c r="BC84" i="3"/>
  <c r="BB84" i="3"/>
  <c r="BA84" i="3"/>
  <c r="G84" i="3"/>
  <c r="BE82" i="3"/>
  <c r="BD82" i="3"/>
  <c r="BC82" i="3"/>
  <c r="BA82" i="3"/>
  <c r="G82" i="3"/>
  <c r="BB82" i="3" s="1"/>
  <c r="BE80" i="3"/>
  <c r="BD80" i="3"/>
  <c r="BC80" i="3"/>
  <c r="BB80" i="3"/>
  <c r="BA80" i="3"/>
  <c r="G80" i="3"/>
  <c r="BE78" i="3"/>
  <c r="BD78" i="3"/>
  <c r="BC78" i="3"/>
  <c r="BA78" i="3"/>
  <c r="G78" i="3"/>
  <c r="BB78" i="3" s="1"/>
  <c r="BE76" i="3"/>
  <c r="BD76" i="3"/>
  <c r="BC76" i="3"/>
  <c r="BA76" i="3"/>
  <c r="G76" i="3"/>
  <c r="BB76" i="3" s="1"/>
  <c r="BE74" i="3"/>
  <c r="BD74" i="3"/>
  <c r="BC74" i="3"/>
  <c r="BA74" i="3"/>
  <c r="G74" i="3"/>
  <c r="BB74" i="3" s="1"/>
  <c r="BE72" i="3"/>
  <c r="BD72" i="3"/>
  <c r="BC72" i="3"/>
  <c r="BA72" i="3"/>
  <c r="G72" i="3"/>
  <c r="BB72" i="3" s="1"/>
  <c r="BE70" i="3"/>
  <c r="BD70" i="3"/>
  <c r="BC70" i="3"/>
  <c r="BA70" i="3"/>
  <c r="G70" i="3"/>
  <c r="BB70" i="3" s="1"/>
  <c r="BE68" i="3"/>
  <c r="BD68" i="3"/>
  <c r="BC68" i="3"/>
  <c r="BB68" i="3"/>
  <c r="BA68" i="3"/>
  <c r="G68" i="3"/>
  <c r="BE66" i="3"/>
  <c r="BD66" i="3"/>
  <c r="BC66" i="3"/>
  <c r="BA66" i="3"/>
  <c r="G66" i="3"/>
  <c r="BB66" i="3" s="1"/>
  <c r="BE64" i="3"/>
  <c r="BD64" i="3"/>
  <c r="BC64" i="3"/>
  <c r="BB64" i="3"/>
  <c r="BA64" i="3"/>
  <c r="G64" i="3"/>
  <c r="BE62" i="3"/>
  <c r="BD62" i="3"/>
  <c r="BC62" i="3"/>
  <c r="BA62" i="3"/>
  <c r="G62" i="3"/>
  <c r="BB62" i="3" s="1"/>
  <c r="BE60" i="3"/>
  <c r="BD60" i="3"/>
  <c r="BC60" i="3"/>
  <c r="BA60" i="3"/>
  <c r="G60" i="3"/>
  <c r="BB60" i="3" s="1"/>
  <c r="BE58" i="3"/>
  <c r="BD58" i="3"/>
  <c r="BC58" i="3"/>
  <c r="BA58" i="3"/>
  <c r="G58" i="3"/>
  <c r="BB58" i="3" s="1"/>
  <c r="BE56" i="3"/>
  <c r="BD56" i="3"/>
  <c r="BC56" i="3"/>
  <c r="BA56" i="3"/>
  <c r="G56" i="3"/>
  <c r="BB56" i="3" s="1"/>
  <c r="BE54" i="3"/>
  <c r="BD54" i="3"/>
  <c r="BC54" i="3"/>
  <c r="BA54" i="3"/>
  <c r="G54" i="3"/>
  <c r="BB54" i="3" s="1"/>
  <c r="BE52" i="3"/>
  <c r="BD52" i="3"/>
  <c r="BC52" i="3"/>
  <c r="BB52" i="3"/>
  <c r="BA52" i="3"/>
  <c r="G52" i="3"/>
  <c r="BE50" i="3"/>
  <c r="BD50" i="3"/>
  <c r="BC50" i="3"/>
  <c r="BA50" i="3"/>
  <c r="G50" i="3"/>
  <c r="BB50" i="3" s="1"/>
  <c r="BE48" i="3"/>
  <c r="BD48" i="3"/>
  <c r="BC48" i="3"/>
  <c r="BB48" i="3"/>
  <c r="BA48" i="3"/>
  <c r="G48" i="3"/>
  <c r="BE46" i="3"/>
  <c r="BD46" i="3"/>
  <c r="BC46" i="3"/>
  <c r="BA46" i="3"/>
  <c r="G46" i="3"/>
  <c r="BB46" i="3" s="1"/>
  <c r="BE44" i="3"/>
  <c r="BD44" i="3"/>
  <c r="BC44" i="3"/>
  <c r="BA44" i="3"/>
  <c r="G44" i="3"/>
  <c r="BB44" i="3" s="1"/>
  <c r="BE42" i="3"/>
  <c r="BD42" i="3"/>
  <c r="BC42" i="3"/>
  <c r="BA42" i="3"/>
  <c r="G42" i="3"/>
  <c r="BB42" i="3" s="1"/>
  <c r="BE40" i="3"/>
  <c r="BD40" i="3"/>
  <c r="BC40" i="3"/>
  <c r="BA40" i="3"/>
  <c r="G40" i="3"/>
  <c r="B8" i="2"/>
  <c r="A8" i="2"/>
  <c r="C112" i="3"/>
  <c r="BE37" i="3"/>
  <c r="BD37" i="3"/>
  <c r="BC37" i="3"/>
  <c r="BB37" i="3"/>
  <c r="BA37" i="3"/>
  <c r="G37" i="3"/>
  <c r="BE36" i="3"/>
  <c r="BD36" i="3"/>
  <c r="BC36" i="3"/>
  <c r="BA36" i="3"/>
  <c r="G36" i="3"/>
  <c r="BB36" i="3" s="1"/>
  <c r="BE34" i="3"/>
  <c r="BD34" i="3"/>
  <c r="BC34" i="3"/>
  <c r="BB34" i="3"/>
  <c r="BA34" i="3"/>
  <c r="G34" i="3"/>
  <c r="BE32" i="3"/>
  <c r="BD32" i="3"/>
  <c r="BC32" i="3"/>
  <c r="BA32" i="3"/>
  <c r="G32" i="3"/>
  <c r="BB32" i="3" s="1"/>
  <c r="BE29" i="3"/>
  <c r="BD29" i="3"/>
  <c r="BC29" i="3"/>
  <c r="BB29" i="3"/>
  <c r="BA29" i="3"/>
  <c r="G29" i="3"/>
  <c r="BE27" i="3"/>
  <c r="BD27" i="3"/>
  <c r="BC27" i="3"/>
  <c r="BA27" i="3"/>
  <c r="G27" i="3"/>
  <c r="BB27" i="3" s="1"/>
  <c r="BE25" i="3"/>
  <c r="BD25" i="3"/>
  <c r="BC25" i="3"/>
  <c r="BB25" i="3"/>
  <c r="BA25" i="3"/>
  <c r="G25" i="3"/>
  <c r="BE22" i="3"/>
  <c r="BD22" i="3"/>
  <c r="BC22" i="3"/>
  <c r="BA22" i="3"/>
  <c r="G22" i="3"/>
  <c r="BB22" i="3" s="1"/>
  <c r="BE20" i="3"/>
  <c r="BD20" i="3"/>
  <c r="BC20" i="3"/>
  <c r="BB20" i="3"/>
  <c r="BA20" i="3"/>
  <c r="G20" i="3"/>
  <c r="BE18" i="3"/>
  <c r="BD18" i="3"/>
  <c r="BC18" i="3"/>
  <c r="BA18" i="3"/>
  <c r="G18" i="3"/>
  <c r="BE16" i="3"/>
  <c r="BD16" i="3"/>
  <c r="BC16" i="3"/>
  <c r="BB16" i="3"/>
  <c r="BA16" i="3"/>
  <c r="G16" i="3"/>
  <c r="BE14" i="3"/>
  <c r="BD14" i="3"/>
  <c r="BC14" i="3"/>
  <c r="BA14" i="3"/>
  <c r="G14" i="3"/>
  <c r="BB14" i="3" s="1"/>
  <c r="BE12" i="3"/>
  <c r="BD12" i="3"/>
  <c r="BC12" i="3"/>
  <c r="BB12" i="3"/>
  <c r="BA12" i="3"/>
  <c r="G12" i="3"/>
  <c r="BE10" i="3"/>
  <c r="BD10" i="3"/>
  <c r="BC10" i="3"/>
  <c r="BA10" i="3"/>
  <c r="G10" i="3"/>
  <c r="BB10" i="3" s="1"/>
  <c r="BE8" i="3"/>
  <c r="BD8" i="3"/>
  <c r="BC8" i="3"/>
  <c r="BB8" i="3"/>
  <c r="BA8" i="3"/>
  <c r="G8" i="3"/>
  <c r="B7" i="2"/>
  <c r="A7" i="2"/>
  <c r="C38" i="3"/>
  <c r="E4" i="3"/>
  <c r="C4" i="3"/>
  <c r="F3" i="3"/>
  <c r="C3" i="3"/>
  <c r="H18" i="2"/>
  <c r="G23" i="1" s="1"/>
  <c r="G22" i="1" s="1"/>
  <c r="G17" i="2"/>
  <c r="I17" i="2" s="1"/>
  <c r="C2" i="2"/>
  <c r="C1" i="2"/>
  <c r="C33" i="1"/>
  <c r="F33" i="1" s="1"/>
  <c r="C31" i="1"/>
  <c r="C9" i="1"/>
  <c r="G7" i="1"/>
  <c r="D2" i="1"/>
  <c r="C2" i="1"/>
  <c r="BD38" i="3" l="1"/>
  <c r="H7" i="2" s="1"/>
  <c r="BC38" i="3"/>
  <c r="G7" i="2" s="1"/>
  <c r="G38" i="3"/>
  <c r="BA112" i="3"/>
  <c r="E8" i="2" s="1"/>
  <c r="BD112" i="3"/>
  <c r="H8" i="2" s="1"/>
  <c r="BE120" i="3"/>
  <c r="I9" i="2" s="1"/>
  <c r="BC212" i="3"/>
  <c r="G10" i="2" s="1"/>
  <c r="BE212" i="3"/>
  <c r="I10" i="2" s="1"/>
  <c r="BA212" i="3"/>
  <c r="E10" i="2" s="1"/>
  <c r="BD212" i="3"/>
  <c r="H10" i="2" s="1"/>
  <c r="G212" i="3"/>
  <c r="G112" i="3"/>
  <c r="BB212" i="3"/>
  <c r="F10" i="2" s="1"/>
  <c r="BC112" i="3"/>
  <c r="G8" i="2" s="1"/>
  <c r="BD120" i="3"/>
  <c r="H9" i="2" s="1"/>
  <c r="BE222" i="3"/>
  <c r="I11" i="2" s="1"/>
  <c r="BB18" i="3"/>
  <c r="BB38" i="3" s="1"/>
  <c r="F7" i="2" s="1"/>
  <c r="BE112" i="3"/>
  <c r="I8" i="2" s="1"/>
  <c r="BA120" i="3"/>
  <c r="E9" i="2" s="1"/>
  <c r="BC222" i="3"/>
  <c r="G11" i="2" s="1"/>
  <c r="BB222" i="3"/>
  <c r="F11" i="2" s="1"/>
  <c r="BC120" i="3"/>
  <c r="G9" i="2" s="1"/>
  <c r="BA38" i="3"/>
  <c r="E7" i="2" s="1"/>
  <c r="BE38" i="3"/>
  <c r="I7" i="2" s="1"/>
  <c r="BB40" i="3"/>
  <c r="G120" i="3"/>
  <c r="BB112" i="3"/>
  <c r="F8" i="2" s="1"/>
  <c r="BA222" i="3"/>
  <c r="E11" i="2" s="1"/>
  <c r="BB116" i="3"/>
  <c r="BB120" i="3" s="1"/>
  <c r="F9" i="2" s="1"/>
  <c r="H12" i="2" l="1"/>
  <c r="C17" i="1" s="1"/>
  <c r="G12" i="2"/>
  <c r="C18" i="1" s="1"/>
  <c r="E12" i="2"/>
  <c r="C15" i="1" s="1"/>
  <c r="I12" i="2"/>
  <c r="C21" i="1" s="1"/>
  <c r="F12" i="2"/>
  <c r="C16" i="1" s="1"/>
  <c r="C19" i="1" l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<sst xmlns="http://schemas.openxmlformats.org/spreadsheetml/2006/main" count="632" uniqueCount="335">
  <si>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</si>
  <si>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</si>
  <si>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</si>
  <si>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</si>
  <si>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</si>
  <si>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</si>
  <si>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</si>
  <si>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</si>
  <si>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</si>
  <si>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</si>
  <si>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</si>
  <si>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</si>
  <si>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</si>
  <si>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</si>
  <si>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</si>
  <si>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</si>
  <si>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</si>
  <si>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</si>
  <si>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</si>
  <si>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</si>
  <si>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</si>
  <si>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</si>
  <si>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</si>
  <si>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</si>
  <si>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</si>
  <si>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</si>
  <si>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</si>
  <si>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</si>
  <si>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</si>
  <si>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</si>
  <si>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</si>
  <si>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</si>
  <si>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</si>
  <si>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</si>
  <si>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</si>
  <si>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</si>
  <si>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</si>
  <si>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</si>
  <si>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</si>
  <si>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</si>
  <si>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</si>
  <si>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</si>
  <si>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</si>
  <si>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</si>
  <si>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</si>
  <si>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</si>
  <si>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</si>
  <si>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</si>
  <si>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</si>
  <si>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</si>
  <si>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</si>
  <si>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</si>
  <si>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</si>
  <si>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</si>
  <si>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</si>
  <si>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</si>
  <si>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</si>
  <si>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</si>
  <si>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</si>
  <si>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</si>
  <si>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</si>
  <si>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</si>
  <si>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</si>
  <si>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</si>
  <si>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</si>
  <si>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</si>
  <si>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</si>
  <si>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</si>
  <si>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</si>
  <si>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</si>
  <si>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</si>
  <si>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</si>
  <si>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</si>
  <si>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</si>
  <si>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</si>
  <si>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</si>
  <si>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20514011-4</t>
  </si>
  <si>
    <t>D141A</t>
  </si>
  <si>
    <t>721</t>
  </si>
  <si>
    <t>Vnitřní kanalizace</t>
  </si>
  <si>
    <t>721140802</t>
  </si>
  <si>
    <t xml:space="preserve">Demontáž potrubí litinového DN 100 </t>
  </si>
  <si>
    <t>m</t>
  </si>
  <si>
    <t>2,00*0,63</t>
  </si>
  <si>
    <t>721171808</t>
  </si>
  <si>
    <t xml:space="preserve">Demontáž potrubí z PVC do DN 114 </t>
  </si>
  <si>
    <t>721178101</t>
  </si>
  <si>
    <t>Potrubí Silent PP připojovací, D 32 x 2,0 ST32</t>
  </si>
  <si>
    <t>10,00*0,63</t>
  </si>
  <si>
    <t>721178102</t>
  </si>
  <si>
    <t xml:space="preserve">Potrubí Silent PP připojovací, D 40 x 2,0 </t>
  </si>
  <si>
    <t>721178103</t>
  </si>
  <si>
    <t>Potrubí  Silent PP připojovací, D 50 x 2,0 ST50</t>
  </si>
  <si>
    <t>721178116</t>
  </si>
  <si>
    <t>Potrubí Silent PP odpadní - svis. D110x3,6 ST 100</t>
  </si>
  <si>
    <t>721194103</t>
  </si>
  <si>
    <t xml:space="preserve">Vyvedení odpadních výpustek D 32 x 1,8 </t>
  </si>
  <si>
    <t>kus</t>
  </si>
  <si>
    <t>1np:1*0,63</t>
  </si>
  <si>
    <t>721194104</t>
  </si>
  <si>
    <t xml:space="preserve">Vyvedení odpadních výpustek D 40 x 1,8 </t>
  </si>
  <si>
    <t>1pp společné:2,00*0,63</t>
  </si>
  <si>
    <t>1np společné:3*0,63</t>
  </si>
  <si>
    <t>721194105</t>
  </si>
  <si>
    <t xml:space="preserve">Vyvedení odpadních výpustek D 50 x 1,8 </t>
  </si>
  <si>
    <t>P:1*0,63</t>
  </si>
  <si>
    <t>721194109</t>
  </si>
  <si>
    <t xml:space="preserve">Vyvedení odpadní výpustky D 110 x 2,3 </t>
  </si>
  <si>
    <t>1.np:2*0,63</t>
  </si>
  <si>
    <t>721223426</t>
  </si>
  <si>
    <t>Vpusť podlahová se zápachovou uzávěrkou HL80.1H s živičným límcem, mřížka nerez 115x115 mm</t>
  </si>
  <si>
    <t>1pp společné:1*0,63</t>
  </si>
  <si>
    <t>1np společné:1*0,63</t>
  </si>
  <si>
    <t>721290112</t>
  </si>
  <si>
    <t xml:space="preserve">Zkouška těsnosti kanalizace vodou DN 200 </t>
  </si>
  <si>
    <t>(10+2+2+2)*0,63</t>
  </si>
  <si>
    <t>108</t>
  </si>
  <si>
    <t>PODOMÍTKOVÝ SIFON HL138 pro klimatizaci</t>
  </si>
  <si>
    <t>998721203</t>
  </si>
  <si>
    <t xml:space="preserve">Přesun hmot pro vnitřní kanalizaci, výšky do 24 m </t>
  </si>
  <si>
    <t>998721294</t>
  </si>
  <si>
    <t xml:space="preserve">Příplatek zvětš. přesun, vnitřní kanaliz. do 1 km </t>
  </si>
  <si>
    <t>722</t>
  </si>
  <si>
    <t>Vnitřní vodovod</t>
  </si>
  <si>
    <t>722130801</t>
  </si>
  <si>
    <t xml:space="preserve">Demontáž potrubí ocelových závitových DN 25 </t>
  </si>
  <si>
    <t>240*0,63</t>
  </si>
  <si>
    <t>722130803</t>
  </si>
  <si>
    <t xml:space="preserve">Demontáž potrubí ocelových závitových DN 50 </t>
  </si>
  <si>
    <t>(220+254)*0,63</t>
  </si>
  <si>
    <t>722131933</t>
  </si>
  <si>
    <t xml:space="preserve">Oprava-propojení dosavadního potrubí závit. DN 25 </t>
  </si>
  <si>
    <t>90,00*0,63</t>
  </si>
  <si>
    <t>722131935</t>
  </si>
  <si>
    <t xml:space="preserve">Oprava-propojení dosavadního potrubí závit. DN 40 </t>
  </si>
  <si>
    <t>4*0,63</t>
  </si>
  <si>
    <t>722151114</t>
  </si>
  <si>
    <t xml:space="preserve">Potrubí nerez D 22 x 1,2 mm, voda </t>
  </si>
  <si>
    <t>180,00*0,63</t>
  </si>
  <si>
    <t>722151115</t>
  </si>
  <si>
    <t xml:space="preserve">Potrubí nerez D 28 x 1,2 mm, voda </t>
  </si>
  <si>
    <t>60,00*0,63</t>
  </si>
  <si>
    <t>722151116</t>
  </si>
  <si>
    <t xml:space="preserve">Potrubí nerez D 35 x 1,5 mm, voda </t>
  </si>
  <si>
    <t>722151117</t>
  </si>
  <si>
    <t xml:space="preserve">Potrubí nerez D 42 x 1,5 mm, voda </t>
  </si>
  <si>
    <t>220,00*0,63</t>
  </si>
  <si>
    <t>722151118</t>
  </si>
  <si>
    <t xml:space="preserve">Potrubí nerez D 54 x 1,5 mm, voda </t>
  </si>
  <si>
    <t>254,00*0,63</t>
  </si>
  <si>
    <t>722178113</t>
  </si>
  <si>
    <t>Potrubí vícevrstvé vodovod.,D 20x2mm lisovaný spoj, mosazné press fitinky</t>
  </si>
  <si>
    <t>722178114</t>
  </si>
  <si>
    <t>Potrubí vícevrstvé vodovod. ,D 26x3mm lisovaný spoj, mosazné press fitinky</t>
  </si>
  <si>
    <t>722182021</t>
  </si>
  <si>
    <t xml:space="preserve">Montáž izolačních skruží na potrubí přímé DN 25 </t>
  </si>
  <si>
    <t>(180+60)*0,63</t>
  </si>
  <si>
    <t>722182024</t>
  </si>
  <si>
    <t xml:space="preserve">Montáž izolačních skruží na potrubí přímé DN 40 </t>
  </si>
  <si>
    <t>(2+220)*0,63</t>
  </si>
  <si>
    <t>722182026</t>
  </si>
  <si>
    <t xml:space="preserve">Montáž izol.skruží na potrubí přímé DN 80, lepidlo </t>
  </si>
  <si>
    <t>254*0,63</t>
  </si>
  <si>
    <t>722220121</t>
  </si>
  <si>
    <t xml:space="preserve">Nástěnka K 247, pro baterii G 1/2 </t>
  </si>
  <si>
    <t>pár</t>
  </si>
  <si>
    <t>U:2*0,63</t>
  </si>
  <si>
    <t>722290226</t>
  </si>
  <si>
    <t xml:space="preserve">Zkouška tlaku potrubí závitového DN 50 </t>
  </si>
  <si>
    <t>(180+60+2+220+254)*0,63</t>
  </si>
  <si>
    <t>722290237</t>
  </si>
  <si>
    <t xml:space="preserve">Proplach a dezinfekce vodovod.potrubí DN 200 </t>
  </si>
  <si>
    <t>716,00*0,63</t>
  </si>
  <si>
    <t>202</t>
  </si>
  <si>
    <t>Osazení vodoměrové sestavy PODRUŽNÉ</t>
  </si>
  <si>
    <t>1*0,63</t>
  </si>
  <si>
    <t>283771350</t>
  </si>
  <si>
    <t>Izolace pěnová trubková  22-13</t>
  </si>
  <si>
    <t>190,00*0,63</t>
  </si>
  <si>
    <t>2837713601</t>
  </si>
  <si>
    <t>Izolace pěnová trubková  28-20</t>
  </si>
  <si>
    <t>70,00*0,63</t>
  </si>
  <si>
    <t>2837713602</t>
  </si>
  <si>
    <t>Izolace pěnová trubková  35-20</t>
  </si>
  <si>
    <t>2837713603</t>
  </si>
  <si>
    <t>Izolace pěnová trubková  42-20</t>
  </si>
  <si>
    <t>2837713606</t>
  </si>
  <si>
    <t>Izolace pěnová trubková  54-25</t>
  </si>
  <si>
    <t>42211026</t>
  </si>
  <si>
    <t>Ventil zpětný EA DN 25</t>
  </si>
  <si>
    <t>42211029</t>
  </si>
  <si>
    <t>Ventil zpětný EA DN 40</t>
  </si>
  <si>
    <t>551100010</t>
  </si>
  <si>
    <t>Kohout kulový voda  1/2" ATEST NA PITNOU VODU</t>
  </si>
  <si>
    <t>8*0,63</t>
  </si>
  <si>
    <t>551100011</t>
  </si>
  <si>
    <t>Kohout kulový voda  3/4" ATEST NA PITNOU VODU</t>
  </si>
  <si>
    <t>75*0,63</t>
  </si>
  <si>
    <t>551100012</t>
  </si>
  <si>
    <t>Kohout kulový voda  1" ATEST NA PITNOU VODU</t>
  </si>
  <si>
    <t>10*0,63</t>
  </si>
  <si>
    <t>551100013</t>
  </si>
  <si>
    <t>Kohout kulový voda  5/4" ATEST NA PITNOU VODU</t>
  </si>
  <si>
    <t>551100014</t>
  </si>
  <si>
    <t>Kohout kulový voda  6/4" ATEST NA PITNOU VODU</t>
  </si>
  <si>
    <t>551100015</t>
  </si>
  <si>
    <t>Kohout kulový voda  2" ATEST NA PITNOU VODU</t>
  </si>
  <si>
    <t>2*0,63</t>
  </si>
  <si>
    <t>201</t>
  </si>
  <si>
    <t>kotvení potrubí PRO ROZVODY VODY</t>
  </si>
  <si>
    <t>M</t>
  </si>
  <si>
    <t xml:space="preserve">Požární a izolační manžety na potrubí do DN50 </t>
  </si>
  <si>
    <t>(90+18+24)*0,63</t>
  </si>
  <si>
    <t>245</t>
  </si>
  <si>
    <t>Vodoměr domovní Vodoměr DN80 Q25   SV</t>
  </si>
  <si>
    <t>246</t>
  </si>
  <si>
    <t>KOMUNIKAČNÍ MODUL  MBUS pro domovní vodoměr</t>
  </si>
  <si>
    <t>998722203</t>
  </si>
  <si>
    <t xml:space="preserve">Přesun hmot pro vnitřní vodovod, výšky do 24 m </t>
  </si>
  <si>
    <t>998722294</t>
  </si>
  <si>
    <t xml:space="preserve">Příplatek zvětš. přesun, vnitřní vodovod do 1 km </t>
  </si>
  <si>
    <t>724</t>
  </si>
  <si>
    <t>Strojní vybavení</t>
  </si>
  <si>
    <t>405</t>
  </si>
  <si>
    <t>VYVAŽOVACÍ ARMATURA NA CIRKULACI S OBTOKEM PRO TERMIC.DEZINFEKCI</t>
  </si>
  <si>
    <t>6*0,63</t>
  </si>
  <si>
    <t>PC411</t>
  </si>
  <si>
    <t>Redukční ventil DN80 na přípojku vody litina  včetně montáže</t>
  </si>
  <si>
    <t>998724203</t>
  </si>
  <si>
    <t xml:space="preserve">Přesun hmot pro strojní vybavení, výšky do 24 m </t>
  </si>
  <si>
    <t>998724294</t>
  </si>
  <si>
    <t xml:space="preserve">Příplatek zvětš. přesun, strojní vybavení do 1 km </t>
  </si>
  <si>
    <t>725</t>
  </si>
  <si>
    <t>Zařizovací předměty</t>
  </si>
  <si>
    <t>725110811</t>
  </si>
  <si>
    <t xml:space="preserve">Demontáž klozetů splachovacích </t>
  </si>
  <si>
    <t>soubor</t>
  </si>
  <si>
    <t>VÝMĚNA STÁVAJÍCÍCH:</t>
  </si>
  <si>
    <t>1pp společné:2*0,63</t>
  </si>
  <si>
    <t>725119305</t>
  </si>
  <si>
    <t xml:space="preserve">Montáž klozetových mís kombinovaných </t>
  </si>
  <si>
    <t>725119306</t>
  </si>
  <si>
    <t xml:space="preserve">Montáž klozetu závěsného </t>
  </si>
  <si>
    <t>725119401</t>
  </si>
  <si>
    <t xml:space="preserve">Montáž předstěnových systémů pro zazdění </t>
  </si>
  <si>
    <t>725122002</t>
  </si>
  <si>
    <t xml:space="preserve">Mtž pisoáru automat splach </t>
  </si>
  <si>
    <t>DEMONTÁŽ STÁVAJÍCÍCH:</t>
  </si>
  <si>
    <t>725122813</t>
  </si>
  <si>
    <t xml:space="preserve">Demontáž pisoáru </t>
  </si>
  <si>
    <t>725210821</t>
  </si>
  <si>
    <t xml:space="preserve">Demontáž umyvadel bez výtokových armatur </t>
  </si>
  <si>
    <t>1np společné:2*0,63</t>
  </si>
  <si>
    <t>725219401</t>
  </si>
  <si>
    <t xml:space="preserve">Montáž umyvadel na šrouby do zdiva </t>
  </si>
  <si>
    <t>1np společné:4*0,63</t>
  </si>
  <si>
    <t>725810401</t>
  </si>
  <si>
    <t xml:space="preserve">Ventil rohový bez přípoj. trubičky T 66 G 1/2 </t>
  </si>
  <si>
    <t>1pp společné:2*2*0,63</t>
  </si>
  <si>
    <t>1np společné:2*4*0,63</t>
  </si>
  <si>
    <t>725819402</t>
  </si>
  <si>
    <t xml:space="preserve">Montáž ventilu rohového bez trubičky G 1/2 </t>
  </si>
  <si>
    <t>725820802</t>
  </si>
  <si>
    <t xml:space="preserve">Demontáž baterie stojánkové do 1otvoru </t>
  </si>
  <si>
    <t>1pp společné:2*0,57</t>
  </si>
  <si>
    <t>1np společné:2*0,57</t>
  </si>
  <si>
    <t>725829301</t>
  </si>
  <si>
    <t xml:space="preserve">Montáž baterie umyv.a dřezové stojánkové </t>
  </si>
  <si>
    <t>502.1</t>
  </si>
  <si>
    <t>Umyvadlo  š.55 U</t>
  </si>
  <si>
    <t>502.2</t>
  </si>
  <si>
    <t>Umyvadlo  pro invalidy Ui</t>
  </si>
  <si>
    <t>1.np:1*0,63</t>
  </si>
  <si>
    <t>502.3</t>
  </si>
  <si>
    <t>Umývátko Um</t>
  </si>
  <si>
    <t>503</t>
  </si>
  <si>
    <t xml:space="preserve">Umyvadlová stojánková baterie páková </t>
  </si>
  <si>
    <t>504.1</t>
  </si>
  <si>
    <t xml:space="preserve">Sifon úsporný nábytkový pro Ui </t>
  </si>
  <si>
    <t>504.2</t>
  </si>
  <si>
    <t xml:space="preserve">Sifon výškově nastavitelný designový </t>
  </si>
  <si>
    <t>505</t>
  </si>
  <si>
    <t xml:space="preserve">Urinál se senzorem vč,.instalační sady,sifonu a s. </t>
  </si>
  <si>
    <t>512</t>
  </si>
  <si>
    <t xml:space="preserve">madlo  k WC sklopné oválné </t>
  </si>
  <si>
    <t>513</t>
  </si>
  <si>
    <t>madlo  společné k WC a U typ L (Madlo typ L 406x813, nerez)</t>
  </si>
  <si>
    <t>514</t>
  </si>
  <si>
    <t xml:space="preserve">ODDÁLENÉ SPLACHOVÁNÍ K ZAZDĚNÉ NÁDRŽCE </t>
  </si>
  <si>
    <t>515</t>
  </si>
  <si>
    <t xml:space="preserve">Závěsný klozet </t>
  </si>
  <si>
    <t>516</t>
  </si>
  <si>
    <t>Sedátko tvrdý plast. antibakteriální, duroplast, nerezové úchyty, Ki</t>
  </si>
  <si>
    <t>517</t>
  </si>
  <si>
    <t>Nádržka splach pro zazdění , h 112 cm 111.300.00.5 K, Ki</t>
  </si>
  <si>
    <t>Ki:1*0,63</t>
  </si>
  <si>
    <t>518</t>
  </si>
  <si>
    <t xml:space="preserve">Sedátko tvrdý plast pomalé sklápění, poklop </t>
  </si>
  <si>
    <t>519</t>
  </si>
  <si>
    <t xml:space="preserve">Ovládací tlačítko ke splachování </t>
  </si>
  <si>
    <t>520</t>
  </si>
  <si>
    <t xml:space="preserve">Závěsný klozet pro invalidy </t>
  </si>
  <si>
    <t>522</t>
  </si>
  <si>
    <t xml:space="preserve">Kombi klozet - výměna ZP </t>
  </si>
  <si>
    <t>525</t>
  </si>
  <si>
    <t xml:space="preserve">zádová opěrka k WC inv. </t>
  </si>
  <si>
    <t>526</t>
  </si>
  <si>
    <t xml:space="preserve">Krycí deska pro oddálené splachování </t>
  </si>
  <si>
    <t>998725203</t>
  </si>
  <si>
    <t xml:space="preserve">Přesun hmot pro zařizovací předměty, výšky do 24 m </t>
  </si>
  <si>
    <t>998725294</t>
  </si>
  <si>
    <t xml:space="preserve">Příplatek zvětš. přesun, zařiz. předměty do 1 km </t>
  </si>
  <si>
    <t>D96</t>
  </si>
  <si>
    <t>Přesuny suti a vybouraných hmot</t>
  </si>
  <si>
    <t>979011111</t>
  </si>
  <si>
    <t xml:space="preserve">Svislá doprava suti a vybour. hmot za 1. podlaží </t>
  </si>
  <si>
    <t>t</t>
  </si>
  <si>
    <t>979011121</t>
  </si>
  <si>
    <t xml:space="preserve">Příplatek za každé další podlaží 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</si>
  <si>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</si>
  <si>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</si>
  <si>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</si>
  <si>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</si>
  <si>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979083191</t>
  </si>
  <si>
    <t xml:space="preserve">Příplatek za dalších započatých 1000 m nad 6000 m </t>
  </si>
  <si>
    <t>979093111</t>
  </si>
  <si>
    <t xml:space="preserve">Uložení suti na skládku bez zhutnění </t>
  </si>
  <si>
    <t>979999996</t>
  </si>
  <si>
    <t xml:space="preserve">Poplatek za skládku suti a vybouraných hmot </t>
  </si>
  <si>
    <t>979999999</t>
  </si>
  <si>
    <t xml:space="preserve">Poplatek za skládku 10 % příměsí </t>
  </si>
  <si>
    <t>Stavební úpravy a modernizace IVUC Astorka</t>
  </si>
  <si>
    <t>SO 01-Rozšíření výukových ploch</t>
  </si>
  <si>
    <t>Společné prostory</t>
  </si>
  <si>
    <t>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</si>
</sst>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18" fillId="3" borderId="62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1" fillId="0" borderId="0" xfId="1" applyFont="1"/>
    <xf numFmtId="0" fontId="1" fillId="0" borderId="0" xfId="1" applyAlignment="1">
      <alignment horizontal="right"/>
    </xf>
    <xf numFmtId="0" fontId="22" fillId="0" borderId="0" xfId="1" applyFont="1"/>
    <xf numFmtId="3" fontId="22" fillId="0" borderId="0" xfId="1" applyNumberFormat="1" applyFont="1" applyAlignment="1">
      <alignment horizontal="right"/>
    </xf>
    <xf numFmtId="4" fontId="22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8" fillId="3" borderId="60" xfId="1" applyNumberFormat="1" applyFont="1" applyFill="1" applyBorder="1" applyAlignment="1">
      <alignment horizontal="left" wrapText="1"/>
    </xf>
    <xf numFmtId="49" fontId="19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E09BF5C1-0B15-4773-B35C-396FCAFB8A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F2908-C622-4344-A3F1-2A11EA47816B}">
  <sheetPr codeName="List21"/>
  <dimension ref="A1:BE55"/>
  <sheetViews>
    <sheetView workbookViewId="0">
      <selection activeCell="C5" sqref="C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ZTI</v>
      </c>
      <c r="D2" s="5" t="str">
        <f>Rekapitulace!G2</f>
        <v>Společné prostory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77</v>
      </c>
      <c r="B5" s="18"/>
      <c r="C5" s="19" t="s">
        <v>332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76</v>
      </c>
      <c r="B7" s="23"/>
      <c r="C7" s="24" t="s">
        <v>331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4"/>
      <c r="D8" s="184"/>
      <c r="E8" s="185"/>
      <c r="F8" s="13" t="s">
        <v>12</v>
      </c>
      <c r="G8" s="28"/>
    </row>
    <row r="9" spans="1:57" x14ac:dyDescent="0.2">
      <c r="A9" s="27" t="s">
        <v>13</v>
      </c>
      <c r="B9" s="13"/>
      <c r="C9" s="184">
        <f>Projektant</f>
        <v>0</v>
      </c>
      <c r="D9" s="184"/>
      <c r="E9" s="185"/>
      <c r="F9" s="13"/>
      <c r="G9" s="28"/>
    </row>
    <row r="10" spans="1:57" x14ac:dyDescent="0.2">
      <c r="A10" s="27" t="s">
        <v>14</v>
      </c>
      <c r="B10" s="13"/>
      <c r="C10" s="184"/>
      <c r="D10" s="184"/>
      <c r="E10" s="184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4"/>
      <c r="D11" s="184"/>
      <c r="E11" s="184"/>
      <c r="F11" s="13" t="s">
        <v>16</v>
      </c>
      <c r="G11" s="29" t="s">
        <v>76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6"/>
      <c r="D12" s="186"/>
      <c r="E12" s="186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/>
      <c r="E15" s="48"/>
      <c r="F15" s="49"/>
      <c r="G15" s="46"/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/>
      <c r="E16" s="50"/>
      <c r="F16" s="51"/>
      <c r="G16" s="46"/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/>
      <c r="E17" s="50"/>
      <c r="F17" s="51"/>
      <c r="G17" s="46"/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/>
      <c r="E18" s="50"/>
      <c r="F18" s="51"/>
      <c r="G18" s="46"/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/>
      <c r="E19" s="50"/>
      <c r="F19" s="51"/>
      <c r="G19" s="46"/>
    </row>
    <row r="20" spans="1:7" ht="15.95" customHeight="1" x14ac:dyDescent="0.2">
      <c r="A20" s="54"/>
      <c r="B20" s="45"/>
      <c r="C20" s="46"/>
      <c r="D20" s="9"/>
      <c r="E20" s="50"/>
      <c r="F20" s="51"/>
      <c r="G20" s="46"/>
    </row>
    <row r="21" spans="1:7" ht="15.95" customHeight="1" x14ac:dyDescent="0.2">
      <c r="A21" s="54" t="s">
        <v>30</v>
      </c>
      <c r="B21" s="45"/>
      <c r="C21" s="46">
        <f>HZS</f>
        <v>0</v>
      </c>
      <c r="D21" s="9"/>
      <c r="E21" s="50"/>
      <c r="F21" s="51"/>
      <c r="G21" s="46"/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87" t="s">
        <v>33</v>
      </c>
      <c r="B23" s="188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89">
        <f>C23-F32</f>
        <v>0</v>
      </c>
      <c r="G30" s="190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89">
        <f>ROUND(PRODUCT(F30,C31/100),0)</f>
        <v>0</v>
      </c>
      <c r="G31" s="190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89">
        <v>0</v>
      </c>
      <c r="G32" s="190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89">
        <f>ROUND(PRODUCT(F32,C33/100),0)</f>
        <v>0</v>
      </c>
      <c r="G33" s="190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1">
        <f>ROUND(SUM(F30:F33),0)</f>
        <v>0</v>
      </c>
      <c r="G34" s="192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3"/>
      <c r="C37" s="183"/>
      <c r="D37" s="183"/>
      <c r="E37" s="183"/>
      <c r="F37" s="183"/>
      <c r="G37" s="183"/>
      <c r="H37" t="s">
        <v>5</v>
      </c>
    </row>
    <row r="38" spans="1:8" ht="12.75" customHeight="1" x14ac:dyDescent="0.2">
      <c r="A38" s="83"/>
      <c r="B38" s="183"/>
      <c r="C38" s="183"/>
      <c r="D38" s="183"/>
      <c r="E38" s="183"/>
      <c r="F38" s="183"/>
      <c r="G38" s="183"/>
      <c r="H38" t="s">
        <v>5</v>
      </c>
    </row>
    <row r="39" spans="1:8" x14ac:dyDescent="0.2">
      <c r="A39" s="83"/>
      <c r="B39" s="183"/>
      <c r="C39" s="183"/>
      <c r="D39" s="183"/>
      <c r="E39" s="183"/>
      <c r="F39" s="183"/>
      <c r="G39" s="183"/>
      <c r="H39" t="s">
        <v>5</v>
      </c>
    </row>
    <row r="40" spans="1:8" x14ac:dyDescent="0.2">
      <c r="A40" s="83"/>
      <c r="B40" s="183"/>
      <c r="C40" s="183"/>
      <c r="D40" s="183"/>
      <c r="E40" s="183"/>
      <c r="F40" s="183"/>
      <c r="G40" s="183"/>
      <c r="H40" t="s">
        <v>5</v>
      </c>
    </row>
    <row r="41" spans="1:8" x14ac:dyDescent="0.2">
      <c r="A41" s="83"/>
      <c r="B41" s="183"/>
      <c r="C41" s="183"/>
      <c r="D41" s="183"/>
      <c r="E41" s="183"/>
      <c r="F41" s="183"/>
      <c r="G41" s="183"/>
      <c r="H41" t="s">
        <v>5</v>
      </c>
    </row>
    <row r="42" spans="1:8" x14ac:dyDescent="0.2">
      <c r="A42" s="83"/>
      <c r="B42" s="183"/>
      <c r="C42" s="183"/>
      <c r="D42" s="183"/>
      <c r="E42" s="183"/>
      <c r="F42" s="183"/>
      <c r="G42" s="183"/>
      <c r="H42" t="s">
        <v>5</v>
      </c>
    </row>
    <row r="43" spans="1:8" x14ac:dyDescent="0.2">
      <c r="A43" s="83"/>
      <c r="B43" s="183"/>
      <c r="C43" s="183"/>
      <c r="D43" s="183"/>
      <c r="E43" s="183"/>
      <c r="F43" s="183"/>
      <c r="G43" s="183"/>
      <c r="H43" t="s">
        <v>5</v>
      </c>
    </row>
    <row r="44" spans="1:8" x14ac:dyDescent="0.2">
      <c r="A44" s="83"/>
      <c r="B44" s="183"/>
      <c r="C44" s="183"/>
      <c r="D44" s="183"/>
      <c r="E44" s="183"/>
      <c r="F44" s="183"/>
      <c r="G44" s="183"/>
      <c r="H44" t="s">
        <v>5</v>
      </c>
    </row>
    <row r="45" spans="1:8" ht="0.75" customHeight="1" x14ac:dyDescent="0.2">
      <c r="A45" s="83"/>
      <c r="B45" s="183"/>
      <c r="C45" s="183"/>
      <c r="D45" s="183"/>
      <c r="E45" s="183"/>
      <c r="F45" s="183"/>
      <c r="G45" s="183"/>
      <c r="H45" t="s">
        <v>5</v>
      </c>
    </row>
    <row r="46" spans="1:8" x14ac:dyDescent="0.2">
      <c r="B46" s="193"/>
      <c r="C46" s="193"/>
      <c r="D46" s="193"/>
      <c r="E46" s="193"/>
      <c r="F46" s="193"/>
      <c r="G46" s="193"/>
    </row>
    <row r="47" spans="1:8" x14ac:dyDescent="0.2">
      <c r="B47" s="193"/>
      <c r="C47" s="193"/>
      <c r="D47" s="193"/>
      <c r="E47" s="193"/>
      <c r="F47" s="193"/>
      <c r="G47" s="193"/>
    </row>
    <row r="48" spans="1:8" x14ac:dyDescent="0.2">
      <c r="B48" s="193"/>
      <c r="C48" s="193"/>
      <c r="D48" s="193"/>
      <c r="E48" s="193"/>
      <c r="F48" s="193"/>
      <c r="G48" s="193"/>
    </row>
    <row r="49" spans="2:7" x14ac:dyDescent="0.2">
      <c r="B49" s="193"/>
      <c r="C49" s="193"/>
      <c r="D49" s="193"/>
      <c r="E49" s="193"/>
      <c r="F49" s="193"/>
      <c r="G49" s="193"/>
    </row>
    <row r="50" spans="2:7" x14ac:dyDescent="0.2">
      <c r="B50" s="193"/>
      <c r="C50" s="193"/>
      <c r="D50" s="193"/>
      <c r="E50" s="193"/>
      <c r="F50" s="193"/>
      <c r="G50" s="193"/>
    </row>
    <row r="51" spans="2:7" x14ac:dyDescent="0.2">
      <c r="B51" s="193"/>
      <c r="C51" s="193"/>
      <c r="D51" s="193"/>
      <c r="E51" s="193"/>
      <c r="F51" s="193"/>
      <c r="G51" s="193"/>
    </row>
    <row r="52" spans="2:7" x14ac:dyDescent="0.2">
      <c r="B52" s="193"/>
      <c r="C52" s="193"/>
      <c r="D52" s="193"/>
      <c r="E52" s="193"/>
      <c r="F52" s="193"/>
      <c r="G52" s="193"/>
    </row>
    <row r="53" spans="2:7" x14ac:dyDescent="0.2">
      <c r="B53" s="193"/>
      <c r="C53" s="193"/>
      <c r="D53" s="193"/>
      <c r="E53" s="193"/>
      <c r="F53" s="193"/>
      <c r="G53" s="193"/>
    </row>
    <row r="54" spans="2:7" x14ac:dyDescent="0.2">
      <c r="B54" s="193"/>
      <c r="C54" s="193"/>
      <c r="D54" s="193"/>
      <c r="E54" s="193"/>
      <c r="F54" s="193"/>
      <c r="G54" s="193"/>
    </row>
    <row r="55" spans="2:7" x14ac:dyDescent="0.2">
      <c r="B55" s="193"/>
      <c r="C55" s="193"/>
      <c r="D55" s="193"/>
      <c r="E55" s="193"/>
      <c r="F55" s="193"/>
      <c r="G55" s="193"/>
    </row>
  </sheetData>
  <sheetProtection algorithmName="SHA-512" hashValue="LsqZ0ekgpK/gJol1obT0wrNSKzNGS5llZK5FyBqdW64Et8OY5DzBBGEWFwz8VbWFviwGkhPwyXkPgRczu2MmHw==" saltValue="dVipPEu3UspyyhYZ4mnjTA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B8F34-DBE4-43FA-9AA1-E410A8B39C46}">
  <sheetPr codeName="List31"/>
  <dimension ref="A1:IV69"/>
  <sheetViews>
    <sheetView workbookViewId="0">
      <selection activeCell="G2" sqref="G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4" t="s">
        <v>48</v>
      </c>
      <c r="B1" s="195"/>
      <c r="C1" s="84" t="str">
        <f>CONCATENATE(cislostavby," ",nazevstavby)</f>
        <v>20514011-4 Stavební úpravy a modernizace IVUC Astorka</v>
      </c>
      <c r="D1" s="85"/>
      <c r="E1" s="86"/>
      <c r="F1" s="85"/>
      <c r="G1" s="87" t="s">
        <v>49</v>
      </c>
      <c r="H1" s="88" t="s">
        <v>334</v>
      </c>
      <c r="I1" s="89"/>
    </row>
    <row r="2" spans="1:256" ht="13.5" thickBot="1" x14ac:dyDescent="0.25">
      <c r="A2" s="196" t="s">
        <v>50</v>
      </c>
      <c r="B2" s="197"/>
      <c r="C2" s="90" t="str">
        <f>CONCATENATE(cisloobjektu," ",nazevobjektu)</f>
        <v>D141A SO 01-Rozšíření výukových ploch</v>
      </c>
      <c r="D2" s="91"/>
      <c r="E2" s="92"/>
      <c r="F2" s="91"/>
      <c r="G2" s="198" t="s">
        <v>333</v>
      </c>
      <c r="H2" s="199"/>
      <c r="I2" s="200"/>
    </row>
    <row r="3" spans="1:256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256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56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256" x14ac:dyDescent="0.2">
      <c r="A7" s="179" t="str">
        <f>Položky!B7</f>
        <v>721</v>
      </c>
      <c r="B7" s="101" t="str">
        <f>Položky!C7</f>
        <v>Vnitřní kanalizace</v>
      </c>
      <c r="C7" s="56"/>
      <c r="D7" s="102"/>
      <c r="E7" s="180">
        <f>Položky!BA38</f>
        <v>0</v>
      </c>
      <c r="F7" s="181">
        <f>Položky!BB38</f>
        <v>0</v>
      </c>
      <c r="G7" s="181">
        <f>Položky!BC38</f>
        <v>0</v>
      </c>
      <c r="H7" s="181">
        <f>Položky!BD38</f>
        <v>0</v>
      </c>
      <c r="I7" s="182">
        <f>Položky!BE38</f>
        <v>0</v>
      </c>
    </row>
    <row r="8" spans="1:256" x14ac:dyDescent="0.2">
      <c r="A8" s="179" t="str">
        <f>Položky!B39</f>
        <v>722</v>
      </c>
      <c r="B8" s="101" t="str">
        <f>Položky!C39</f>
        <v>Vnitřní vodovod</v>
      </c>
      <c r="C8" s="56"/>
      <c r="D8" s="102"/>
      <c r="E8" s="180">
        <f>Položky!BA112</f>
        <v>0</v>
      </c>
      <c r="F8" s="181">
        <f>Položky!BB112</f>
        <v>0</v>
      </c>
      <c r="G8" s="181">
        <f>Položky!BC112</f>
        <v>0</v>
      </c>
      <c r="H8" s="181">
        <f>Položky!BD112</f>
        <v>0</v>
      </c>
      <c r="I8" s="182">
        <f>Položky!BE112</f>
        <v>0</v>
      </c>
    </row>
    <row r="9" spans="1:256" x14ac:dyDescent="0.2">
      <c r="A9" s="179" t="str">
        <f>Položky!B113</f>
        <v>724</v>
      </c>
      <c r="B9" s="101" t="str">
        <f>Položky!C113</f>
        <v>Strojní vybavení</v>
      </c>
      <c r="C9" s="56"/>
      <c r="D9" s="102"/>
      <c r="E9" s="180">
        <f>Položky!BA120</f>
        <v>0</v>
      </c>
      <c r="F9" s="181">
        <f>Položky!BB120</f>
        <v>0</v>
      </c>
      <c r="G9" s="181">
        <f>Položky!BC120</f>
        <v>0</v>
      </c>
      <c r="H9" s="181">
        <f>Položky!BD120</f>
        <v>0</v>
      </c>
      <c r="I9" s="182">
        <f>Položky!BE120</f>
        <v>0</v>
      </c>
    </row>
    <row r="10" spans="1:256" x14ac:dyDescent="0.2">
      <c r="A10" s="179" t="str">
        <f>Položky!B121</f>
        <v>725</v>
      </c>
      <c r="B10" s="101" t="str">
        <f>Položky!C121</f>
        <v>Zařizovací předměty</v>
      </c>
      <c r="C10" s="56"/>
      <c r="D10" s="102"/>
      <c r="E10" s="180">
        <f>Položky!BA212</f>
        <v>0</v>
      </c>
      <c r="F10" s="181">
        <f>Položky!BB212</f>
        <v>0</v>
      </c>
      <c r="G10" s="181">
        <f>Položky!BC212</f>
        <v>0</v>
      </c>
      <c r="H10" s="181">
        <f>Položky!BD212</f>
        <v>0</v>
      </c>
      <c r="I10" s="182">
        <f>Položky!BE212</f>
        <v>0</v>
      </c>
    </row>
    <row r="11" spans="1:256" ht="13.5" thickBot="1" x14ac:dyDescent="0.25">
      <c r="A11" s="179" t="str">
        <f>Položky!B213</f>
        <v>D96</v>
      </c>
      <c r="B11" s="101" t="str">
        <f>Položky!C213</f>
        <v>Přesuny suti a vybouraných hmot</v>
      </c>
      <c r="C11" s="56"/>
      <c r="D11" s="102"/>
      <c r="E11" s="180">
        <f>Položky!BA222</f>
        <v>0</v>
      </c>
      <c r="F11" s="181">
        <f>Položky!BB222</f>
        <v>0</v>
      </c>
      <c r="G11" s="181">
        <f>Položky!BC222</f>
        <v>0</v>
      </c>
      <c r="H11" s="181">
        <f>Položky!BD222</f>
        <v>0</v>
      </c>
      <c r="I11" s="182">
        <f>Položky!BE222</f>
        <v>0</v>
      </c>
    </row>
    <row r="12" spans="1:256" ht="13.5" thickBot="1" x14ac:dyDescent="0.25">
      <c r="A12" s="103"/>
      <c r="B12" s="104" t="s">
        <v>57</v>
      </c>
      <c r="C12" s="104"/>
      <c r="D12" s="105"/>
      <c r="E12" s="106">
        <f>SUM(E7:E11)</f>
        <v>0</v>
      </c>
      <c r="F12" s="107">
        <f>SUM(F7:F11)</f>
        <v>0</v>
      </c>
      <c r="G12" s="107">
        <f>SUM(G7:G11)</f>
        <v>0</v>
      </c>
      <c r="H12" s="107">
        <f>SUM(H7:H11)</f>
        <v>0</v>
      </c>
      <c r="I12" s="108">
        <f>SUM(I7:I11)</f>
        <v>0</v>
      </c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09"/>
      <c r="BY12" s="109"/>
      <c r="BZ12" s="109"/>
      <c r="CA12" s="109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9"/>
      <c r="CO12" s="109"/>
      <c r="CP12" s="109"/>
      <c r="CQ12" s="109"/>
      <c r="CR12" s="109"/>
      <c r="CS12" s="109"/>
      <c r="CT12" s="109"/>
      <c r="CU12" s="109"/>
      <c r="CV12" s="109"/>
      <c r="CW12" s="109"/>
      <c r="CX12" s="109"/>
      <c r="CY12" s="109"/>
      <c r="CZ12" s="109"/>
      <c r="DA12" s="109"/>
      <c r="DB12" s="109"/>
      <c r="DC12" s="109"/>
      <c r="DD12" s="109"/>
      <c r="DE12" s="109"/>
      <c r="DF12" s="109"/>
      <c r="DG12" s="109"/>
      <c r="DH12" s="109"/>
      <c r="DI12" s="109"/>
      <c r="DJ12" s="109"/>
      <c r="DK12" s="109"/>
      <c r="DL12" s="109"/>
      <c r="DM12" s="109"/>
      <c r="DN12" s="109"/>
      <c r="DO12" s="109"/>
      <c r="DP12" s="109"/>
      <c r="DQ12" s="109"/>
      <c r="DR12" s="109"/>
      <c r="DS12" s="109"/>
      <c r="DT12" s="109"/>
      <c r="DU12" s="109"/>
      <c r="DV12" s="109"/>
      <c r="DW12" s="109"/>
      <c r="DX12" s="109"/>
      <c r="DY12" s="109"/>
      <c r="DZ12" s="109"/>
      <c r="EA12" s="109"/>
      <c r="EB12" s="109"/>
      <c r="EC12" s="109"/>
      <c r="ED12" s="109"/>
      <c r="EE12" s="109"/>
      <c r="EF12" s="109"/>
      <c r="EG12" s="109"/>
      <c r="EH12" s="109"/>
      <c r="EI12" s="109"/>
      <c r="EJ12" s="109"/>
      <c r="EK12" s="109"/>
      <c r="EL12" s="109"/>
      <c r="EM12" s="109"/>
      <c r="EN12" s="109"/>
      <c r="EO12" s="109"/>
      <c r="EP12" s="109"/>
      <c r="EQ12" s="109"/>
      <c r="ER12" s="109"/>
      <c r="ES12" s="109"/>
      <c r="ET12" s="109"/>
      <c r="EU12" s="109"/>
      <c r="EV12" s="109"/>
      <c r="EW12" s="109"/>
      <c r="EX12" s="109"/>
      <c r="EY12" s="109"/>
      <c r="EZ12" s="109"/>
      <c r="FA12" s="109"/>
      <c r="FB12" s="109"/>
      <c r="FC12" s="109"/>
      <c r="FD12" s="109"/>
      <c r="FE12" s="109"/>
      <c r="FF12" s="109"/>
      <c r="FG12" s="109"/>
      <c r="FH12" s="109"/>
      <c r="FI12" s="109"/>
      <c r="FJ12" s="109"/>
      <c r="FK12" s="109"/>
      <c r="FL12" s="109"/>
      <c r="FM12" s="109"/>
      <c r="FN12" s="109"/>
      <c r="FO12" s="109"/>
      <c r="FP12" s="109"/>
      <c r="FQ12" s="109"/>
      <c r="FR12" s="109"/>
      <c r="FS12" s="109"/>
      <c r="FT12" s="109"/>
      <c r="FU12" s="109"/>
      <c r="FV12" s="109"/>
      <c r="FW12" s="109"/>
      <c r="FX12" s="109"/>
      <c r="FY12" s="109"/>
      <c r="FZ12" s="109"/>
      <c r="GA12" s="109"/>
      <c r="GB12" s="109"/>
      <c r="GC12" s="109"/>
      <c r="GD12" s="109"/>
      <c r="GE12" s="109"/>
      <c r="GF12" s="109"/>
      <c r="GG12" s="109"/>
      <c r="GH12" s="109"/>
      <c r="GI12" s="109"/>
      <c r="GJ12" s="109"/>
      <c r="GK12" s="109"/>
      <c r="GL12" s="109"/>
      <c r="GM12" s="109"/>
      <c r="GN12" s="109"/>
      <c r="GO12" s="109"/>
      <c r="GP12" s="109"/>
      <c r="GQ12" s="109"/>
      <c r="GR12" s="109"/>
      <c r="GS12" s="109"/>
      <c r="GT12" s="109"/>
      <c r="GU12" s="109"/>
      <c r="GV12" s="109"/>
      <c r="GW12" s="109"/>
      <c r="GX12" s="109"/>
      <c r="GY12" s="109"/>
      <c r="GZ12" s="109"/>
      <c r="HA12" s="109"/>
      <c r="HB12" s="109"/>
      <c r="HC12" s="109"/>
      <c r="HD12" s="109"/>
      <c r="HE12" s="109"/>
      <c r="HF12" s="109"/>
      <c r="HG12" s="109"/>
      <c r="HH12" s="109"/>
      <c r="HI12" s="109"/>
      <c r="HJ12" s="109"/>
      <c r="HK12" s="109"/>
      <c r="HL12" s="109"/>
      <c r="HM12" s="109"/>
      <c r="HN12" s="109"/>
      <c r="HO12" s="109"/>
      <c r="HP12" s="109"/>
      <c r="HQ12" s="109"/>
      <c r="HR12" s="109"/>
      <c r="HS12" s="109"/>
      <c r="HT12" s="109"/>
      <c r="HU12" s="109"/>
      <c r="HV12" s="109"/>
      <c r="HW12" s="109"/>
      <c r="HX12" s="109"/>
      <c r="HY12" s="109"/>
      <c r="HZ12" s="109"/>
      <c r="IA12" s="109"/>
      <c r="IB12" s="109"/>
      <c r="IC12" s="109"/>
      <c r="ID12" s="109"/>
      <c r="IE12" s="109"/>
      <c r="IF12" s="109"/>
      <c r="IG12" s="109"/>
      <c r="IH12" s="109"/>
      <c r="II12" s="109"/>
      <c r="IJ12" s="109"/>
      <c r="IK12" s="109"/>
      <c r="IL12" s="109"/>
      <c r="IM12" s="109"/>
      <c r="IN12" s="109"/>
      <c r="IO12" s="109"/>
      <c r="IP12" s="109"/>
      <c r="IQ12" s="109"/>
      <c r="IR12" s="109"/>
      <c r="IS12" s="109"/>
      <c r="IT12" s="109"/>
      <c r="IU12" s="109"/>
      <c r="IV12" s="109"/>
    </row>
    <row r="13" spans="1:256" x14ac:dyDescent="0.2">
      <c r="A13" s="56"/>
      <c r="B13" s="56"/>
      <c r="C13" s="56"/>
      <c r="D13" s="56"/>
      <c r="E13" s="56"/>
      <c r="F13" s="56"/>
      <c r="G13" s="56"/>
      <c r="H13" s="56"/>
      <c r="I13" s="56"/>
    </row>
    <row r="14" spans="1:256" ht="18" x14ac:dyDescent="0.25">
      <c r="A14" s="94" t="s">
        <v>58</v>
      </c>
      <c r="B14" s="94"/>
      <c r="C14" s="94"/>
      <c r="D14" s="94"/>
      <c r="E14" s="94"/>
      <c r="F14" s="94"/>
      <c r="G14" s="110"/>
      <c r="H14" s="94"/>
      <c r="I14" s="94"/>
      <c r="BA14" s="31"/>
      <c r="BB14" s="31"/>
      <c r="BC14" s="31"/>
      <c r="BD14" s="31"/>
      <c r="BE14" s="31"/>
    </row>
    <row r="15" spans="1:256" ht="13.5" thickBot="1" x14ac:dyDescent="0.25">
      <c r="A15" s="56"/>
      <c r="B15" s="56"/>
      <c r="C15" s="56"/>
      <c r="D15" s="56"/>
      <c r="E15" s="56"/>
      <c r="F15" s="56"/>
      <c r="G15" s="56"/>
      <c r="H15" s="56"/>
      <c r="I15" s="56"/>
    </row>
    <row r="16" spans="1:256" x14ac:dyDescent="0.2">
      <c r="A16" s="61" t="s">
        <v>59</v>
      </c>
      <c r="B16" s="62"/>
      <c r="C16" s="62"/>
      <c r="D16" s="111"/>
      <c r="E16" s="112" t="s">
        <v>60</v>
      </c>
      <c r="F16" s="113" t="s">
        <v>61</v>
      </c>
      <c r="G16" s="114" t="s">
        <v>62</v>
      </c>
      <c r="H16" s="115"/>
      <c r="I16" s="116" t="s">
        <v>60</v>
      </c>
    </row>
    <row r="17" spans="1:53" x14ac:dyDescent="0.2">
      <c r="A17" s="54"/>
      <c r="B17" s="45"/>
      <c r="C17" s="45"/>
      <c r="D17" s="117"/>
      <c r="E17" s="118"/>
      <c r="F17" s="119"/>
      <c r="G17" s="120">
        <f>CHOOSE(BA17+1,HSV+PSV,HSV+PSV+Mont,HSV+PSV+Dodavka+Mont,HSV,PSV,Mont,Dodavka,Mont+Dodavka,0)</f>
        <v>0</v>
      </c>
      <c r="H17" s="121"/>
      <c r="I17" s="122">
        <f>E17+F17*G17/100</f>
        <v>0</v>
      </c>
      <c r="BA17">
        <v>8</v>
      </c>
    </row>
    <row r="18" spans="1:53" ht="13.5" thickBot="1" x14ac:dyDescent="0.25">
      <c r="A18" s="123"/>
      <c r="B18" s="124" t="s">
        <v>63</v>
      </c>
      <c r="C18" s="125"/>
      <c r="D18" s="126"/>
      <c r="E18" s="127"/>
      <c r="F18" s="128"/>
      <c r="G18" s="128"/>
      <c r="H18" s="201">
        <f>SUM(H17:H17)</f>
        <v>0</v>
      </c>
      <c r="I18" s="202"/>
    </row>
    <row r="20" spans="1:53" x14ac:dyDescent="0.2">
      <c r="B20" s="109"/>
      <c r="F20" s="129"/>
      <c r="G20" s="130"/>
      <c r="H20" s="130"/>
      <c r="I20" s="131"/>
    </row>
    <row r="21" spans="1:53" x14ac:dyDescent="0.2">
      <c r="F21" s="129"/>
      <c r="G21" s="130"/>
      <c r="H21" s="130"/>
      <c r="I21" s="131"/>
    </row>
    <row r="22" spans="1:53" x14ac:dyDescent="0.2">
      <c r="F22" s="129"/>
      <c r="G22" s="130"/>
      <c r="H22" s="130"/>
      <c r="I22" s="131"/>
    </row>
    <row r="23" spans="1:53" x14ac:dyDescent="0.2">
      <c r="F23" s="129"/>
      <c r="G23" s="130"/>
      <c r="H23" s="130"/>
      <c r="I23" s="131"/>
    </row>
    <row r="24" spans="1:53" x14ac:dyDescent="0.2">
      <c r="F24" s="129"/>
      <c r="G24" s="130"/>
      <c r="H24" s="130"/>
      <c r="I24" s="131"/>
    </row>
    <row r="25" spans="1:53" x14ac:dyDescent="0.2">
      <c r="F25" s="129"/>
      <c r="G25" s="130"/>
      <c r="H25" s="130"/>
      <c r="I25" s="131"/>
    </row>
    <row r="26" spans="1:53" x14ac:dyDescent="0.2">
      <c r="F26" s="129"/>
      <c r="G26" s="130"/>
      <c r="H26" s="130"/>
      <c r="I26" s="131"/>
    </row>
    <row r="27" spans="1:53" x14ac:dyDescent="0.2">
      <c r="F27" s="129"/>
      <c r="G27" s="130"/>
      <c r="H27" s="130"/>
      <c r="I27" s="131"/>
    </row>
    <row r="28" spans="1:53" x14ac:dyDescent="0.2">
      <c r="F28" s="129"/>
      <c r="G28" s="130"/>
      <c r="H28" s="130"/>
      <c r="I28" s="131"/>
    </row>
    <row r="29" spans="1:53" x14ac:dyDescent="0.2">
      <c r="F29" s="129"/>
      <c r="G29" s="130"/>
      <c r="H29" s="130"/>
      <c r="I29" s="131"/>
    </row>
    <row r="30" spans="1:53" x14ac:dyDescent="0.2">
      <c r="F30" s="129"/>
      <c r="G30" s="130"/>
      <c r="H30" s="130"/>
      <c r="I30" s="131"/>
    </row>
    <row r="31" spans="1:53" x14ac:dyDescent="0.2">
      <c r="F31" s="129"/>
      <c r="G31" s="130"/>
      <c r="H31" s="130"/>
      <c r="I31" s="131"/>
    </row>
    <row r="32" spans="1:53" x14ac:dyDescent="0.2">
      <c r="F32" s="129"/>
      <c r="G32" s="130"/>
      <c r="H32" s="130"/>
      <c r="I32" s="131"/>
    </row>
    <row r="33" spans="6:9" x14ac:dyDescent="0.2">
      <c r="F33" s="129"/>
      <c r="G33" s="130"/>
      <c r="H33" s="130"/>
      <c r="I33" s="131"/>
    </row>
    <row r="34" spans="6:9" x14ac:dyDescent="0.2">
      <c r="F34" s="129"/>
      <c r="G34" s="130"/>
      <c r="H34" s="130"/>
      <c r="I34" s="131"/>
    </row>
    <row r="35" spans="6:9" x14ac:dyDescent="0.2">
      <c r="F35" s="129"/>
      <c r="G35" s="130"/>
      <c r="H35" s="130"/>
      <c r="I35" s="131"/>
    </row>
    <row r="36" spans="6:9" x14ac:dyDescent="0.2">
      <c r="F36" s="129"/>
      <c r="G36" s="130"/>
      <c r="H36" s="130"/>
      <c r="I36" s="131"/>
    </row>
    <row r="37" spans="6:9" x14ac:dyDescent="0.2">
      <c r="F37" s="129"/>
      <c r="G37" s="130"/>
      <c r="H37" s="130"/>
      <c r="I37" s="131"/>
    </row>
    <row r="38" spans="6:9" x14ac:dyDescent="0.2">
      <c r="F38" s="129"/>
      <c r="G38" s="130"/>
      <c r="H38" s="130"/>
      <c r="I38" s="131"/>
    </row>
    <row r="39" spans="6:9" x14ac:dyDescent="0.2">
      <c r="F39" s="129"/>
      <c r="G39" s="130"/>
      <c r="H39" s="130"/>
      <c r="I39" s="131"/>
    </row>
    <row r="40" spans="6:9" x14ac:dyDescent="0.2">
      <c r="F40" s="129"/>
      <c r="G40" s="130"/>
      <c r="H40" s="130"/>
      <c r="I40" s="131"/>
    </row>
    <row r="41" spans="6:9" x14ac:dyDescent="0.2">
      <c r="F41" s="129"/>
      <c r="G41" s="130"/>
      <c r="H41" s="130"/>
      <c r="I41" s="131"/>
    </row>
    <row r="42" spans="6:9" x14ac:dyDescent="0.2">
      <c r="F42" s="129"/>
      <c r="G42" s="130"/>
      <c r="H42" s="130"/>
      <c r="I42" s="131"/>
    </row>
    <row r="43" spans="6:9" x14ac:dyDescent="0.2">
      <c r="F43" s="129"/>
      <c r="G43" s="130"/>
      <c r="H43" s="130"/>
      <c r="I43" s="131"/>
    </row>
    <row r="44" spans="6:9" x14ac:dyDescent="0.2">
      <c r="F44" s="129"/>
      <c r="G44" s="130"/>
      <c r="H44" s="130"/>
      <c r="I44" s="131"/>
    </row>
    <row r="45" spans="6:9" x14ac:dyDescent="0.2">
      <c r="F45" s="129"/>
      <c r="G45" s="130"/>
      <c r="H45" s="130"/>
      <c r="I45" s="131"/>
    </row>
    <row r="46" spans="6:9" x14ac:dyDescent="0.2">
      <c r="F46" s="129"/>
      <c r="G46" s="130"/>
      <c r="H46" s="130"/>
      <c r="I46" s="131"/>
    </row>
    <row r="47" spans="6:9" x14ac:dyDescent="0.2">
      <c r="F47" s="129"/>
      <c r="G47" s="130"/>
      <c r="H47" s="130"/>
      <c r="I47" s="131"/>
    </row>
    <row r="48" spans="6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</sheetData>
  <sheetProtection algorithmName="SHA-512" hashValue="sU4IPiagRQDrJyNHuQB7HFAsqVCnQ/TaFalHq23dqAVbhfjld7FgFGaVQ+rmXQpSkt2VgmOaTzkFmKeIGt4luw==" saltValue="J9tk0yt/78BiTBD8s0PZpQ==" spinCount="100000" sheet="1" objects="1" scenarios="1"/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06976-6CA9-42A8-8F19-9D9D4B07ABDA}">
  <sheetPr codeName="List2"/>
  <dimension ref="A1:CZ283"/>
  <sheetViews>
    <sheetView showGridLines="0" showZeros="0" tabSelected="1" zoomScaleNormal="100" workbookViewId="0">
      <selection activeCell="G36" sqref="G36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5" customWidth="1"/>
    <col min="6" max="6" width="9.85546875" style="132" customWidth="1"/>
    <col min="7" max="7" width="13.85546875" style="132" customWidth="1"/>
    <col min="8" max="11" width="9.140625" style="132"/>
    <col min="12" max="12" width="75.5703125" style="132" customWidth="1"/>
    <col min="13" max="13" width="45.425781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5703125" style="132" customWidth="1"/>
    <col min="269" max="269" width="45.425781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5703125" style="132" customWidth="1"/>
    <col min="525" max="525" width="45.425781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5703125" style="132" customWidth="1"/>
    <col min="781" max="781" width="45.425781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5703125" style="132" customWidth="1"/>
    <col min="1037" max="1037" width="45.425781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5703125" style="132" customWidth="1"/>
    <col min="1293" max="1293" width="45.425781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5703125" style="132" customWidth="1"/>
    <col min="1549" max="1549" width="45.425781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5703125" style="132" customWidth="1"/>
    <col min="1805" max="1805" width="45.425781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5703125" style="132" customWidth="1"/>
    <col min="2061" max="2061" width="45.425781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5703125" style="132" customWidth="1"/>
    <col min="2317" max="2317" width="45.425781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5703125" style="132" customWidth="1"/>
    <col min="2573" max="2573" width="45.425781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5703125" style="132" customWidth="1"/>
    <col min="2829" max="2829" width="45.425781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5703125" style="132" customWidth="1"/>
    <col min="3085" max="3085" width="45.425781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5703125" style="132" customWidth="1"/>
    <col min="3341" max="3341" width="45.425781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5703125" style="132" customWidth="1"/>
    <col min="3597" max="3597" width="45.425781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5703125" style="132" customWidth="1"/>
    <col min="3853" max="3853" width="45.425781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5703125" style="132" customWidth="1"/>
    <col min="4109" max="4109" width="45.425781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5703125" style="132" customWidth="1"/>
    <col min="4365" max="4365" width="45.425781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5703125" style="132" customWidth="1"/>
    <col min="4621" max="4621" width="45.425781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5703125" style="132" customWidth="1"/>
    <col min="4877" max="4877" width="45.425781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5703125" style="132" customWidth="1"/>
    <col min="5133" max="5133" width="45.425781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5703125" style="132" customWidth="1"/>
    <col min="5389" max="5389" width="45.425781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5703125" style="132" customWidth="1"/>
    <col min="5645" max="5645" width="45.425781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5703125" style="132" customWidth="1"/>
    <col min="5901" max="5901" width="45.425781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5703125" style="132" customWidth="1"/>
    <col min="6157" max="6157" width="45.425781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5703125" style="132" customWidth="1"/>
    <col min="6413" max="6413" width="45.425781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5703125" style="132" customWidth="1"/>
    <col min="6669" max="6669" width="45.425781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5703125" style="132" customWidth="1"/>
    <col min="6925" max="6925" width="45.425781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5703125" style="132" customWidth="1"/>
    <col min="7181" max="7181" width="45.425781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5703125" style="132" customWidth="1"/>
    <col min="7437" max="7437" width="45.425781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5703125" style="132" customWidth="1"/>
    <col min="7693" max="7693" width="45.425781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5703125" style="132" customWidth="1"/>
    <col min="7949" max="7949" width="45.425781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5703125" style="132" customWidth="1"/>
    <col min="8205" max="8205" width="45.425781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5703125" style="132" customWidth="1"/>
    <col min="8461" max="8461" width="45.425781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5703125" style="132" customWidth="1"/>
    <col min="8717" max="8717" width="45.425781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5703125" style="132" customWidth="1"/>
    <col min="8973" max="8973" width="45.425781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5703125" style="132" customWidth="1"/>
    <col min="9229" max="9229" width="45.425781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5703125" style="132" customWidth="1"/>
    <col min="9485" max="9485" width="45.425781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5703125" style="132" customWidth="1"/>
    <col min="9741" max="9741" width="45.425781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5703125" style="132" customWidth="1"/>
    <col min="9997" max="9997" width="45.425781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5703125" style="132" customWidth="1"/>
    <col min="10253" max="10253" width="45.425781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5703125" style="132" customWidth="1"/>
    <col min="10509" max="10509" width="45.425781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5703125" style="132" customWidth="1"/>
    <col min="10765" max="10765" width="45.425781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5703125" style="132" customWidth="1"/>
    <col min="11021" max="11021" width="45.425781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5703125" style="132" customWidth="1"/>
    <col min="11277" max="11277" width="45.425781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5703125" style="132" customWidth="1"/>
    <col min="11533" max="11533" width="45.425781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5703125" style="132" customWidth="1"/>
    <col min="11789" max="11789" width="45.425781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5703125" style="132" customWidth="1"/>
    <col min="12045" max="12045" width="45.425781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5703125" style="132" customWidth="1"/>
    <col min="12301" max="12301" width="45.425781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5703125" style="132" customWidth="1"/>
    <col min="12557" max="12557" width="45.425781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5703125" style="132" customWidth="1"/>
    <col min="12813" max="12813" width="45.425781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5703125" style="132" customWidth="1"/>
    <col min="13069" max="13069" width="45.425781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5703125" style="132" customWidth="1"/>
    <col min="13325" max="13325" width="45.425781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5703125" style="132" customWidth="1"/>
    <col min="13581" max="13581" width="45.425781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5703125" style="132" customWidth="1"/>
    <col min="13837" max="13837" width="45.425781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5703125" style="132" customWidth="1"/>
    <col min="14093" max="14093" width="45.425781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5703125" style="132" customWidth="1"/>
    <col min="14349" max="14349" width="45.425781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5703125" style="132" customWidth="1"/>
    <col min="14605" max="14605" width="45.425781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5703125" style="132" customWidth="1"/>
    <col min="14861" max="14861" width="45.425781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5703125" style="132" customWidth="1"/>
    <col min="15117" max="15117" width="45.425781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5703125" style="132" customWidth="1"/>
    <col min="15373" max="15373" width="45.425781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5703125" style="132" customWidth="1"/>
    <col min="15629" max="15629" width="45.425781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5703125" style="132" customWidth="1"/>
    <col min="15885" max="15885" width="45.425781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5703125" style="132" customWidth="1"/>
    <col min="16141" max="16141" width="45.42578125" style="132" customWidth="1"/>
    <col min="16142" max="16384" width="9.140625" style="132"/>
  </cols>
  <sheetData>
    <row r="1" spans="1:104" ht="15.75" x14ac:dyDescent="0.25">
      <c r="A1" s="205" t="s">
        <v>75</v>
      </c>
      <c r="B1" s="205"/>
      <c r="C1" s="205"/>
      <c r="D1" s="205"/>
      <c r="E1" s="205"/>
      <c r="F1" s="205"/>
      <c r="G1" s="205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4" t="s">
        <v>48</v>
      </c>
      <c r="B3" s="195"/>
      <c r="C3" s="84" t="str">
        <f>CONCATENATE(cislostavby," ",nazevstavby)</f>
        <v>20514011-4 Stavební úpravy a modernizace IVUC Astorka</v>
      </c>
      <c r="D3" s="137"/>
      <c r="E3" s="138" t="s">
        <v>64</v>
      </c>
      <c r="F3" s="139" t="str">
        <f>Rekapitulace!H1</f>
        <v>ZTI</v>
      </c>
      <c r="G3" s="140"/>
    </row>
    <row r="4" spans="1:104" ht="13.5" thickBot="1" x14ac:dyDescent="0.25">
      <c r="A4" s="206" t="s">
        <v>50</v>
      </c>
      <c r="B4" s="197"/>
      <c r="C4" s="90" t="str">
        <f>CONCATENATE(cisloobjektu," ",nazevobjektu)</f>
        <v>D141A SO 01-Rozšíření výukových ploch</v>
      </c>
      <c r="D4" s="141"/>
      <c r="E4" s="207" t="str">
        <f>Rekapitulace!G2</f>
        <v>Společné prostory</v>
      </c>
      <c r="F4" s="208"/>
      <c r="G4" s="209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78</v>
      </c>
      <c r="C7" s="149" t="s">
        <v>79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80</v>
      </c>
      <c r="C8" s="156" t="s">
        <v>81</v>
      </c>
      <c r="D8" s="157" t="s">
        <v>82</v>
      </c>
      <c r="E8" s="158">
        <v>1.26</v>
      </c>
      <c r="F8" s="158">
        <v>0</v>
      </c>
      <c r="G8" s="159">
        <f>E8*F8</f>
        <v>0</v>
      </c>
      <c r="O8" s="153">
        <v>2</v>
      </c>
      <c r="AA8" s="132">
        <v>1</v>
      </c>
      <c r="AB8" s="132">
        <v>7</v>
      </c>
      <c r="AC8" s="132">
        <v>7</v>
      </c>
      <c r="AZ8" s="132">
        <v>2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</v>
      </c>
      <c r="CB8" s="153">
        <v>7</v>
      </c>
      <c r="CZ8" s="132">
        <v>0</v>
      </c>
    </row>
    <row r="9" spans="1:104" x14ac:dyDescent="0.2">
      <c r="A9" s="160"/>
      <c r="B9" s="162"/>
      <c r="C9" s="203" t="s">
        <v>83</v>
      </c>
      <c r="D9" s="204"/>
      <c r="E9" s="163">
        <v>1.26</v>
      </c>
      <c r="F9" s="164"/>
      <c r="G9" s="165"/>
      <c r="M9" s="161" t="s">
        <v>83</v>
      </c>
      <c r="O9" s="153"/>
    </row>
    <row r="10" spans="1:104" x14ac:dyDescent="0.2">
      <c r="A10" s="154">
        <v>2</v>
      </c>
      <c r="B10" s="155" t="s">
        <v>84</v>
      </c>
      <c r="C10" s="156" t="s">
        <v>85</v>
      </c>
      <c r="D10" s="157" t="s">
        <v>82</v>
      </c>
      <c r="E10" s="158">
        <v>1.26</v>
      </c>
      <c r="F10" s="158">
        <v>0</v>
      </c>
      <c r="G10" s="159">
        <f>E10*F10</f>
        <v>0</v>
      </c>
      <c r="O10" s="153">
        <v>2</v>
      </c>
      <c r="AA10" s="132">
        <v>1</v>
      </c>
      <c r="AB10" s="132">
        <v>7</v>
      </c>
      <c r="AC10" s="132">
        <v>7</v>
      </c>
      <c r="AZ10" s="132">
        <v>2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53">
        <v>1</v>
      </c>
      <c r="CB10" s="153">
        <v>7</v>
      </c>
      <c r="CZ10" s="132">
        <v>0</v>
      </c>
    </row>
    <row r="11" spans="1:104" x14ac:dyDescent="0.2">
      <c r="A11" s="160"/>
      <c r="B11" s="162"/>
      <c r="C11" s="203" t="s">
        <v>83</v>
      </c>
      <c r="D11" s="204"/>
      <c r="E11" s="163">
        <v>1.26</v>
      </c>
      <c r="F11" s="164"/>
      <c r="G11" s="165"/>
      <c r="M11" s="161" t="s">
        <v>83</v>
      </c>
      <c r="O11" s="153"/>
    </row>
    <row r="12" spans="1:104" x14ac:dyDescent="0.2">
      <c r="A12" s="154">
        <v>3</v>
      </c>
      <c r="B12" s="155" t="s">
        <v>86</v>
      </c>
      <c r="C12" s="156" t="s">
        <v>87</v>
      </c>
      <c r="D12" s="157" t="s">
        <v>82</v>
      </c>
      <c r="E12" s="158">
        <v>6.3</v>
      </c>
      <c r="F12" s="158">
        <v>0</v>
      </c>
      <c r="G12" s="159">
        <f>E12*F12</f>
        <v>0</v>
      </c>
      <c r="O12" s="153">
        <v>2</v>
      </c>
      <c r="AA12" s="132">
        <v>1</v>
      </c>
      <c r="AB12" s="132">
        <v>7</v>
      </c>
      <c r="AC12" s="132">
        <v>7</v>
      </c>
      <c r="AZ12" s="132">
        <v>2</v>
      </c>
      <c r="BA12" s="132">
        <f>IF(AZ12=1,G12,0)</f>
        <v>0</v>
      </c>
      <c r="BB12" s="132">
        <f>IF(AZ12=2,G12,0)</f>
        <v>0</v>
      </c>
      <c r="BC12" s="132">
        <f>IF(AZ12=3,G12,0)</f>
        <v>0</v>
      </c>
      <c r="BD12" s="132">
        <f>IF(AZ12=4,G12,0)</f>
        <v>0</v>
      </c>
      <c r="BE12" s="132">
        <f>IF(AZ12=5,G12,0)</f>
        <v>0</v>
      </c>
      <c r="CA12" s="153">
        <v>1</v>
      </c>
      <c r="CB12" s="153">
        <v>7</v>
      </c>
      <c r="CZ12" s="132">
        <v>2.5999999999999998E-4</v>
      </c>
    </row>
    <row r="13" spans="1:104" x14ac:dyDescent="0.2">
      <c r="A13" s="160"/>
      <c r="B13" s="162"/>
      <c r="C13" s="203" t="s">
        <v>88</v>
      </c>
      <c r="D13" s="204"/>
      <c r="E13" s="163">
        <v>6.3</v>
      </c>
      <c r="F13" s="164"/>
      <c r="G13" s="165"/>
      <c r="M13" s="161" t="s">
        <v>88</v>
      </c>
      <c r="O13" s="153"/>
    </row>
    <row r="14" spans="1:104" x14ac:dyDescent="0.2">
      <c r="A14" s="154">
        <v>4</v>
      </c>
      <c r="B14" s="155" t="s">
        <v>89</v>
      </c>
      <c r="C14" s="156" t="s">
        <v>90</v>
      </c>
      <c r="D14" s="157" t="s">
        <v>82</v>
      </c>
      <c r="E14" s="158">
        <v>1.26</v>
      </c>
      <c r="F14" s="158">
        <v>0</v>
      </c>
      <c r="G14" s="159">
        <f>E14*F14</f>
        <v>0</v>
      </c>
      <c r="O14" s="153">
        <v>2</v>
      </c>
      <c r="AA14" s="132">
        <v>1</v>
      </c>
      <c r="AB14" s="132">
        <v>7</v>
      </c>
      <c r="AC14" s="132">
        <v>7</v>
      </c>
      <c r="AZ14" s="132">
        <v>2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53">
        <v>1</v>
      </c>
      <c r="CB14" s="153">
        <v>7</v>
      </c>
      <c r="CZ14" s="132">
        <v>3.5E-4</v>
      </c>
    </row>
    <row r="15" spans="1:104" x14ac:dyDescent="0.2">
      <c r="A15" s="160"/>
      <c r="B15" s="162"/>
      <c r="C15" s="203" t="s">
        <v>83</v>
      </c>
      <c r="D15" s="204"/>
      <c r="E15" s="163">
        <v>1.26</v>
      </c>
      <c r="F15" s="164"/>
      <c r="G15" s="165"/>
      <c r="M15" s="161" t="s">
        <v>83</v>
      </c>
      <c r="O15" s="153"/>
    </row>
    <row r="16" spans="1:104" x14ac:dyDescent="0.2">
      <c r="A16" s="154">
        <v>5</v>
      </c>
      <c r="B16" s="155" t="s">
        <v>91</v>
      </c>
      <c r="C16" s="156" t="s">
        <v>92</v>
      </c>
      <c r="D16" s="157" t="s">
        <v>82</v>
      </c>
      <c r="E16" s="158">
        <v>1.26</v>
      </c>
      <c r="F16" s="158">
        <v>0</v>
      </c>
      <c r="G16" s="159">
        <f>E16*F16</f>
        <v>0</v>
      </c>
      <c r="O16" s="153">
        <v>2</v>
      </c>
      <c r="AA16" s="132">
        <v>1</v>
      </c>
      <c r="AB16" s="132">
        <v>7</v>
      </c>
      <c r="AC16" s="132">
        <v>7</v>
      </c>
      <c r="AZ16" s="132">
        <v>2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53">
        <v>1</v>
      </c>
      <c r="CB16" s="153">
        <v>7</v>
      </c>
      <c r="CZ16" s="132">
        <v>4.2000000000000002E-4</v>
      </c>
    </row>
    <row r="17" spans="1:104" x14ac:dyDescent="0.2">
      <c r="A17" s="160"/>
      <c r="B17" s="162"/>
      <c r="C17" s="203" t="s">
        <v>83</v>
      </c>
      <c r="D17" s="204"/>
      <c r="E17" s="163">
        <v>1.26</v>
      </c>
      <c r="F17" s="164"/>
      <c r="G17" s="165"/>
      <c r="M17" s="161" t="s">
        <v>83</v>
      </c>
      <c r="O17" s="153"/>
    </row>
    <row r="18" spans="1:104" x14ac:dyDescent="0.2">
      <c r="A18" s="154">
        <v>6</v>
      </c>
      <c r="B18" s="155" t="s">
        <v>93</v>
      </c>
      <c r="C18" s="156" t="s">
        <v>94</v>
      </c>
      <c r="D18" s="157" t="s">
        <v>82</v>
      </c>
      <c r="E18" s="158">
        <v>1.26</v>
      </c>
      <c r="F18" s="158">
        <v>0</v>
      </c>
      <c r="G18" s="159">
        <f>E18*F18</f>
        <v>0</v>
      </c>
      <c r="O18" s="153">
        <v>2</v>
      </c>
      <c r="AA18" s="132">
        <v>1</v>
      </c>
      <c r="AB18" s="132">
        <v>7</v>
      </c>
      <c r="AC18" s="132">
        <v>7</v>
      </c>
      <c r="AZ18" s="132">
        <v>2</v>
      </c>
      <c r="BA18" s="132">
        <f>IF(AZ18=1,G18,0)</f>
        <v>0</v>
      </c>
      <c r="BB18" s="132">
        <f>IF(AZ18=2,G18,0)</f>
        <v>0</v>
      </c>
      <c r="BC18" s="132">
        <f>IF(AZ18=3,G18,0)</f>
        <v>0</v>
      </c>
      <c r="BD18" s="132">
        <f>IF(AZ18=4,G18,0)</f>
        <v>0</v>
      </c>
      <c r="BE18" s="132">
        <f>IF(AZ18=5,G18,0)</f>
        <v>0</v>
      </c>
      <c r="CA18" s="153">
        <v>1</v>
      </c>
      <c r="CB18" s="153">
        <v>7</v>
      </c>
      <c r="CZ18" s="132">
        <v>1.99E-3</v>
      </c>
    </row>
    <row r="19" spans="1:104" x14ac:dyDescent="0.2">
      <c r="A19" s="160"/>
      <c r="B19" s="162"/>
      <c r="C19" s="203" t="s">
        <v>83</v>
      </c>
      <c r="D19" s="204"/>
      <c r="E19" s="163">
        <v>1.26</v>
      </c>
      <c r="F19" s="164"/>
      <c r="G19" s="165"/>
      <c r="M19" s="161" t="s">
        <v>83</v>
      </c>
      <c r="O19" s="153"/>
    </row>
    <row r="20" spans="1:104" x14ac:dyDescent="0.2">
      <c r="A20" s="154">
        <v>7</v>
      </c>
      <c r="B20" s="155" t="s">
        <v>95</v>
      </c>
      <c r="C20" s="156" t="s">
        <v>96</v>
      </c>
      <c r="D20" s="157" t="s">
        <v>97</v>
      </c>
      <c r="E20" s="158">
        <v>0.63</v>
      </c>
      <c r="F20" s="158">
        <v>0</v>
      </c>
      <c r="G20" s="159">
        <f>E20*F20</f>
        <v>0</v>
      </c>
      <c r="O20" s="153">
        <v>2</v>
      </c>
      <c r="AA20" s="132">
        <v>1</v>
      </c>
      <c r="AB20" s="132">
        <v>7</v>
      </c>
      <c r="AC20" s="132">
        <v>7</v>
      </c>
      <c r="AZ20" s="132">
        <v>2</v>
      </c>
      <c r="BA20" s="132">
        <f>IF(AZ20=1,G20,0)</f>
        <v>0</v>
      </c>
      <c r="BB20" s="132">
        <f>IF(AZ20=2,G20,0)</f>
        <v>0</v>
      </c>
      <c r="BC20" s="132">
        <f>IF(AZ20=3,G20,0)</f>
        <v>0</v>
      </c>
      <c r="BD20" s="132">
        <f>IF(AZ20=4,G20,0)</f>
        <v>0</v>
      </c>
      <c r="BE20" s="132">
        <f>IF(AZ20=5,G20,0)</f>
        <v>0</v>
      </c>
      <c r="CA20" s="153">
        <v>1</v>
      </c>
      <c r="CB20" s="153">
        <v>7</v>
      </c>
      <c r="CZ20" s="132">
        <v>0</v>
      </c>
    </row>
    <row r="21" spans="1:104" x14ac:dyDescent="0.2">
      <c r="A21" s="160"/>
      <c r="B21" s="162"/>
      <c r="C21" s="203" t="s">
        <v>98</v>
      </c>
      <c r="D21" s="204"/>
      <c r="E21" s="163">
        <v>0.63</v>
      </c>
      <c r="F21" s="164"/>
      <c r="G21" s="165"/>
      <c r="M21" s="161" t="s">
        <v>98</v>
      </c>
      <c r="O21" s="153"/>
    </row>
    <row r="22" spans="1:104" x14ac:dyDescent="0.2">
      <c r="A22" s="154">
        <v>8</v>
      </c>
      <c r="B22" s="155" t="s">
        <v>99</v>
      </c>
      <c r="C22" s="156" t="s">
        <v>100</v>
      </c>
      <c r="D22" s="157" t="s">
        <v>97</v>
      </c>
      <c r="E22" s="158">
        <v>3.15</v>
      </c>
      <c r="F22" s="158">
        <v>0</v>
      </c>
      <c r="G22" s="159">
        <f>E22*F22</f>
        <v>0</v>
      </c>
      <c r="O22" s="153">
        <v>2</v>
      </c>
      <c r="AA22" s="132">
        <v>1</v>
      </c>
      <c r="AB22" s="132">
        <v>7</v>
      </c>
      <c r="AC22" s="132">
        <v>7</v>
      </c>
      <c r="AZ22" s="132">
        <v>2</v>
      </c>
      <c r="BA22" s="132">
        <f>IF(AZ22=1,G22,0)</f>
        <v>0</v>
      </c>
      <c r="BB22" s="132">
        <f>IF(AZ22=2,G22,0)</f>
        <v>0</v>
      </c>
      <c r="BC22" s="132">
        <f>IF(AZ22=3,G22,0)</f>
        <v>0</v>
      </c>
      <c r="BD22" s="132">
        <f>IF(AZ22=4,G22,0)</f>
        <v>0</v>
      </c>
      <c r="BE22" s="132">
        <f>IF(AZ22=5,G22,0)</f>
        <v>0</v>
      </c>
      <c r="CA22" s="153">
        <v>1</v>
      </c>
      <c r="CB22" s="153">
        <v>7</v>
      </c>
      <c r="CZ22" s="132">
        <v>0</v>
      </c>
    </row>
    <row r="23" spans="1:104" x14ac:dyDescent="0.2">
      <c r="A23" s="160"/>
      <c r="B23" s="162"/>
      <c r="C23" s="203" t="s">
        <v>101</v>
      </c>
      <c r="D23" s="204"/>
      <c r="E23" s="163">
        <v>1.26</v>
      </c>
      <c r="F23" s="164"/>
      <c r="G23" s="165"/>
      <c r="M23" s="161" t="s">
        <v>101</v>
      </c>
      <c r="O23" s="153"/>
    </row>
    <row r="24" spans="1:104" x14ac:dyDescent="0.2">
      <c r="A24" s="160"/>
      <c r="B24" s="162"/>
      <c r="C24" s="203" t="s">
        <v>102</v>
      </c>
      <c r="D24" s="204"/>
      <c r="E24" s="163">
        <v>1.89</v>
      </c>
      <c r="F24" s="164"/>
      <c r="G24" s="165"/>
      <c r="M24" s="161" t="s">
        <v>102</v>
      </c>
      <c r="O24" s="153"/>
    </row>
    <row r="25" spans="1:104" x14ac:dyDescent="0.2">
      <c r="A25" s="154">
        <v>9</v>
      </c>
      <c r="B25" s="155" t="s">
        <v>103</v>
      </c>
      <c r="C25" s="156" t="s">
        <v>104</v>
      </c>
      <c r="D25" s="157" t="s">
        <v>97</v>
      </c>
      <c r="E25" s="158">
        <v>0.63</v>
      </c>
      <c r="F25" s="158">
        <v>0</v>
      </c>
      <c r="G25" s="159">
        <f>E25*F25</f>
        <v>0</v>
      </c>
      <c r="O25" s="153">
        <v>2</v>
      </c>
      <c r="AA25" s="132">
        <v>1</v>
      </c>
      <c r="AB25" s="132">
        <v>7</v>
      </c>
      <c r="AC25" s="132">
        <v>7</v>
      </c>
      <c r="AZ25" s="132">
        <v>2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53">
        <v>1</v>
      </c>
      <c r="CB25" s="153">
        <v>7</v>
      </c>
      <c r="CZ25" s="132">
        <v>0</v>
      </c>
    </row>
    <row r="26" spans="1:104" x14ac:dyDescent="0.2">
      <c r="A26" s="160"/>
      <c r="B26" s="162"/>
      <c r="C26" s="203" t="s">
        <v>105</v>
      </c>
      <c r="D26" s="204"/>
      <c r="E26" s="163">
        <v>0.63</v>
      </c>
      <c r="F26" s="164"/>
      <c r="G26" s="165"/>
      <c r="M26" s="161" t="s">
        <v>105</v>
      </c>
      <c r="O26" s="153"/>
    </row>
    <row r="27" spans="1:104" x14ac:dyDescent="0.2">
      <c r="A27" s="154">
        <v>10</v>
      </c>
      <c r="B27" s="155" t="s">
        <v>106</v>
      </c>
      <c r="C27" s="156" t="s">
        <v>107</v>
      </c>
      <c r="D27" s="157" t="s">
        <v>97</v>
      </c>
      <c r="E27" s="158">
        <v>1.26</v>
      </c>
      <c r="F27" s="158">
        <v>0</v>
      </c>
      <c r="G27" s="159">
        <f>E27*F27</f>
        <v>0</v>
      </c>
      <c r="O27" s="153">
        <v>2</v>
      </c>
      <c r="AA27" s="132">
        <v>1</v>
      </c>
      <c r="AB27" s="132">
        <v>7</v>
      </c>
      <c r="AC27" s="132">
        <v>7</v>
      </c>
      <c r="AZ27" s="132">
        <v>2</v>
      </c>
      <c r="BA27" s="132">
        <f>IF(AZ27=1,G27,0)</f>
        <v>0</v>
      </c>
      <c r="BB27" s="132">
        <f>IF(AZ27=2,G27,0)</f>
        <v>0</v>
      </c>
      <c r="BC27" s="132">
        <f>IF(AZ27=3,G27,0)</f>
        <v>0</v>
      </c>
      <c r="BD27" s="132">
        <f>IF(AZ27=4,G27,0)</f>
        <v>0</v>
      </c>
      <c r="BE27" s="132">
        <f>IF(AZ27=5,G27,0)</f>
        <v>0</v>
      </c>
      <c r="CA27" s="153">
        <v>1</v>
      </c>
      <c r="CB27" s="153">
        <v>7</v>
      </c>
      <c r="CZ27" s="132">
        <v>0</v>
      </c>
    </row>
    <row r="28" spans="1:104" x14ac:dyDescent="0.2">
      <c r="A28" s="160"/>
      <c r="B28" s="162"/>
      <c r="C28" s="203" t="s">
        <v>108</v>
      </c>
      <c r="D28" s="204"/>
      <c r="E28" s="163">
        <v>1.26</v>
      </c>
      <c r="F28" s="164"/>
      <c r="G28" s="165"/>
      <c r="M28" s="161" t="s">
        <v>108</v>
      </c>
      <c r="O28" s="153"/>
    </row>
    <row r="29" spans="1:104" ht="22.5" x14ac:dyDescent="0.2">
      <c r="A29" s="154">
        <v>11</v>
      </c>
      <c r="B29" s="155" t="s">
        <v>109</v>
      </c>
      <c r="C29" s="156" t="s">
        <v>110</v>
      </c>
      <c r="D29" s="157" t="s">
        <v>97</v>
      </c>
      <c r="E29" s="158">
        <v>1.26</v>
      </c>
      <c r="F29" s="158">
        <v>0</v>
      </c>
      <c r="G29" s="159">
        <f>E29*F29</f>
        <v>0</v>
      </c>
      <c r="O29" s="153">
        <v>2</v>
      </c>
      <c r="AA29" s="132">
        <v>1</v>
      </c>
      <c r="AB29" s="132">
        <v>7</v>
      </c>
      <c r="AC29" s="132">
        <v>7</v>
      </c>
      <c r="AZ29" s="132">
        <v>2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53">
        <v>1</v>
      </c>
      <c r="CB29" s="153">
        <v>7</v>
      </c>
      <c r="CZ29" s="132">
        <v>1.2700000000000001E-3</v>
      </c>
    </row>
    <row r="30" spans="1:104" x14ac:dyDescent="0.2">
      <c r="A30" s="160"/>
      <c r="B30" s="162"/>
      <c r="C30" s="203" t="s">
        <v>111</v>
      </c>
      <c r="D30" s="204"/>
      <c r="E30" s="163">
        <v>0.63</v>
      </c>
      <c r="F30" s="164"/>
      <c r="G30" s="165"/>
      <c r="M30" s="161" t="s">
        <v>111</v>
      </c>
      <c r="O30" s="153"/>
    </row>
    <row r="31" spans="1:104" x14ac:dyDescent="0.2">
      <c r="A31" s="160"/>
      <c r="B31" s="162"/>
      <c r="C31" s="203" t="s">
        <v>112</v>
      </c>
      <c r="D31" s="204"/>
      <c r="E31" s="163">
        <v>0.63</v>
      </c>
      <c r="F31" s="164"/>
      <c r="G31" s="165"/>
      <c r="M31" s="161" t="s">
        <v>112</v>
      </c>
      <c r="O31" s="153"/>
    </row>
    <row r="32" spans="1:104" x14ac:dyDescent="0.2">
      <c r="A32" s="154">
        <v>12</v>
      </c>
      <c r="B32" s="155" t="s">
        <v>113</v>
      </c>
      <c r="C32" s="156" t="s">
        <v>114</v>
      </c>
      <c r="D32" s="157" t="s">
        <v>82</v>
      </c>
      <c r="E32" s="158">
        <v>10.08</v>
      </c>
      <c r="F32" s="158">
        <v>0</v>
      </c>
      <c r="G32" s="159">
        <f>E32*F32</f>
        <v>0</v>
      </c>
      <c r="O32" s="153">
        <v>2</v>
      </c>
      <c r="AA32" s="132">
        <v>1</v>
      </c>
      <c r="AB32" s="132">
        <v>7</v>
      </c>
      <c r="AC32" s="132">
        <v>7</v>
      </c>
      <c r="AZ32" s="132">
        <v>2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53">
        <v>1</v>
      </c>
      <c r="CB32" s="153">
        <v>7</v>
      </c>
      <c r="CZ32" s="132">
        <v>0</v>
      </c>
    </row>
    <row r="33" spans="1:104" x14ac:dyDescent="0.2">
      <c r="A33" s="160"/>
      <c r="B33" s="162"/>
      <c r="C33" s="203" t="s">
        <v>115</v>
      </c>
      <c r="D33" s="204"/>
      <c r="E33" s="163">
        <v>10.08</v>
      </c>
      <c r="F33" s="164"/>
      <c r="G33" s="165"/>
      <c r="M33" s="161" t="s">
        <v>115</v>
      </c>
      <c r="O33" s="153"/>
    </row>
    <row r="34" spans="1:104" x14ac:dyDescent="0.2">
      <c r="A34" s="154">
        <v>13</v>
      </c>
      <c r="B34" s="155" t="s">
        <v>116</v>
      </c>
      <c r="C34" s="156" t="s">
        <v>117</v>
      </c>
      <c r="D34" s="157" t="s">
        <v>97</v>
      </c>
      <c r="E34" s="158">
        <v>0.63</v>
      </c>
      <c r="F34" s="158">
        <v>0</v>
      </c>
      <c r="G34" s="159">
        <f>E34*F34</f>
        <v>0</v>
      </c>
      <c r="O34" s="153">
        <v>2</v>
      </c>
      <c r="AA34" s="132">
        <v>12</v>
      </c>
      <c r="AB34" s="132">
        <v>1</v>
      </c>
      <c r="AC34" s="132">
        <v>158</v>
      </c>
      <c r="AZ34" s="132">
        <v>2</v>
      </c>
      <c r="BA34" s="132">
        <f>IF(AZ34=1,G34,0)</f>
        <v>0</v>
      </c>
      <c r="BB34" s="132">
        <f>IF(AZ34=2,G34,0)</f>
        <v>0</v>
      </c>
      <c r="BC34" s="132">
        <f>IF(AZ34=3,G34,0)</f>
        <v>0</v>
      </c>
      <c r="BD34" s="132">
        <f>IF(AZ34=4,G34,0)</f>
        <v>0</v>
      </c>
      <c r="BE34" s="132">
        <f>IF(AZ34=5,G34,0)</f>
        <v>0</v>
      </c>
      <c r="CA34" s="153">
        <v>12</v>
      </c>
      <c r="CB34" s="153">
        <v>1</v>
      </c>
      <c r="CZ34" s="132">
        <v>0</v>
      </c>
    </row>
    <row r="35" spans="1:104" x14ac:dyDescent="0.2">
      <c r="A35" s="160"/>
      <c r="B35" s="162"/>
      <c r="C35" s="203" t="s">
        <v>98</v>
      </c>
      <c r="D35" s="204"/>
      <c r="E35" s="163">
        <v>0.63</v>
      </c>
      <c r="F35" s="164"/>
      <c r="G35" s="165"/>
      <c r="M35" s="161" t="s">
        <v>98</v>
      </c>
      <c r="O35" s="153"/>
    </row>
    <row r="36" spans="1:104" x14ac:dyDescent="0.2">
      <c r="A36" s="154">
        <v>14</v>
      </c>
      <c r="B36" s="155" t="s">
        <v>118</v>
      </c>
      <c r="C36" s="156" t="s">
        <v>119</v>
      </c>
      <c r="D36" s="157" t="s">
        <v>61</v>
      </c>
      <c r="E36" s="158"/>
      <c r="F36" s="158"/>
      <c r="G36" s="159">
        <f>E36*F36</f>
        <v>0</v>
      </c>
      <c r="O36" s="153">
        <v>2</v>
      </c>
      <c r="AA36" s="132">
        <v>7</v>
      </c>
      <c r="AB36" s="132">
        <v>1002</v>
      </c>
      <c r="AC36" s="132">
        <v>5</v>
      </c>
      <c r="AZ36" s="132">
        <v>2</v>
      </c>
      <c r="BA36" s="132">
        <f>IF(AZ36=1,G36,0)</f>
        <v>0</v>
      </c>
      <c r="BB36" s="132">
        <f>IF(AZ36=2,G36,0)</f>
        <v>0</v>
      </c>
      <c r="BC36" s="132">
        <f>IF(AZ36=3,G36,0)</f>
        <v>0</v>
      </c>
      <c r="BD36" s="132">
        <f>IF(AZ36=4,G36,0)</f>
        <v>0</v>
      </c>
      <c r="BE36" s="132">
        <f>IF(AZ36=5,G36,0)</f>
        <v>0</v>
      </c>
      <c r="CA36" s="153">
        <v>7</v>
      </c>
      <c r="CB36" s="153">
        <v>1002</v>
      </c>
      <c r="CZ36" s="132">
        <v>0</v>
      </c>
    </row>
    <row r="37" spans="1:104" x14ac:dyDescent="0.2">
      <c r="A37" s="154">
        <v>15</v>
      </c>
      <c r="B37" s="155" t="s">
        <v>120</v>
      </c>
      <c r="C37" s="156" t="s">
        <v>121</v>
      </c>
      <c r="D37" s="157" t="s">
        <v>61</v>
      </c>
      <c r="E37" s="158"/>
      <c r="F37" s="158"/>
      <c r="G37" s="159">
        <f>E37*F37</f>
        <v>0</v>
      </c>
      <c r="O37" s="153">
        <v>2</v>
      </c>
      <c r="AA37" s="132">
        <v>7</v>
      </c>
      <c r="AB37" s="132">
        <v>1002</v>
      </c>
      <c r="AC37" s="132">
        <v>5</v>
      </c>
      <c r="AZ37" s="132">
        <v>2</v>
      </c>
      <c r="BA37" s="132">
        <f>IF(AZ37=1,G37,0)</f>
        <v>0</v>
      </c>
      <c r="BB37" s="132">
        <f>IF(AZ37=2,G37,0)</f>
        <v>0</v>
      </c>
      <c r="BC37" s="132">
        <f>IF(AZ37=3,G37,0)</f>
        <v>0</v>
      </c>
      <c r="BD37" s="132">
        <f>IF(AZ37=4,G37,0)</f>
        <v>0</v>
      </c>
      <c r="BE37" s="132">
        <f>IF(AZ37=5,G37,0)</f>
        <v>0</v>
      </c>
      <c r="CA37" s="153">
        <v>7</v>
      </c>
      <c r="CB37" s="153">
        <v>1002</v>
      </c>
      <c r="CZ37" s="132">
        <v>0</v>
      </c>
    </row>
    <row r="38" spans="1:104" x14ac:dyDescent="0.2">
      <c r="A38" s="166"/>
      <c r="B38" s="167" t="s">
        <v>73</v>
      </c>
      <c r="C38" s="168" t="str">
        <f>CONCATENATE(B7," ",C7)</f>
        <v>721 Vnitřní kanalizace</v>
      </c>
      <c r="D38" s="169"/>
      <c r="E38" s="170"/>
      <c r="F38" s="171"/>
      <c r="G38" s="172">
        <f>SUM(G7:G37)</f>
        <v>0</v>
      </c>
      <c r="O38" s="153">
        <v>4</v>
      </c>
      <c r="BA38" s="173">
        <f>SUM(BA7:BA37)</f>
        <v>0</v>
      </c>
      <c r="BB38" s="173">
        <f>SUM(BB7:BB37)</f>
        <v>0</v>
      </c>
      <c r="BC38" s="173">
        <f>SUM(BC7:BC37)</f>
        <v>0</v>
      </c>
      <c r="BD38" s="173">
        <f>SUM(BD7:BD37)</f>
        <v>0</v>
      </c>
      <c r="BE38" s="173">
        <f>SUM(BE7:BE37)</f>
        <v>0</v>
      </c>
    </row>
    <row r="39" spans="1:104" x14ac:dyDescent="0.2">
      <c r="A39" s="147" t="s">
        <v>72</v>
      </c>
      <c r="B39" s="148" t="s">
        <v>122</v>
      </c>
      <c r="C39" s="149" t="s">
        <v>123</v>
      </c>
      <c r="D39" s="150"/>
      <c r="E39" s="151"/>
      <c r="F39" s="151"/>
      <c r="G39" s="152"/>
      <c r="O39" s="153">
        <v>1</v>
      </c>
    </row>
    <row r="40" spans="1:104" x14ac:dyDescent="0.2">
      <c r="A40" s="154">
        <v>16</v>
      </c>
      <c r="B40" s="155" t="s">
        <v>124</v>
      </c>
      <c r="C40" s="156" t="s">
        <v>125</v>
      </c>
      <c r="D40" s="157" t="s">
        <v>82</v>
      </c>
      <c r="E40" s="158">
        <v>151.19999999999999</v>
      </c>
      <c r="F40" s="158">
        <v>0</v>
      </c>
      <c r="G40" s="159">
        <f>E40*F40</f>
        <v>0</v>
      </c>
      <c r="O40" s="153">
        <v>2</v>
      </c>
      <c r="AA40" s="132">
        <v>1</v>
      </c>
      <c r="AB40" s="132">
        <v>7</v>
      </c>
      <c r="AC40" s="132">
        <v>7</v>
      </c>
      <c r="AZ40" s="132">
        <v>2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53">
        <v>1</v>
      </c>
      <c r="CB40" s="153">
        <v>7</v>
      </c>
      <c r="CZ40" s="132">
        <v>0</v>
      </c>
    </row>
    <row r="41" spans="1:104" x14ac:dyDescent="0.2">
      <c r="A41" s="160"/>
      <c r="B41" s="162"/>
      <c r="C41" s="203" t="s">
        <v>126</v>
      </c>
      <c r="D41" s="204"/>
      <c r="E41" s="163">
        <v>151.19999999999999</v>
      </c>
      <c r="F41" s="164"/>
      <c r="G41" s="165"/>
      <c r="M41" s="161" t="s">
        <v>126</v>
      </c>
      <c r="O41" s="153"/>
    </row>
    <row r="42" spans="1:104" x14ac:dyDescent="0.2">
      <c r="A42" s="154">
        <v>17</v>
      </c>
      <c r="B42" s="155" t="s">
        <v>127</v>
      </c>
      <c r="C42" s="156" t="s">
        <v>128</v>
      </c>
      <c r="D42" s="157" t="s">
        <v>82</v>
      </c>
      <c r="E42" s="158">
        <v>298.62</v>
      </c>
      <c r="F42" s="158">
        <v>0</v>
      </c>
      <c r="G42" s="159">
        <f>E42*F42</f>
        <v>0</v>
      </c>
      <c r="O42" s="153">
        <v>2</v>
      </c>
      <c r="AA42" s="132">
        <v>1</v>
      </c>
      <c r="AB42" s="132">
        <v>7</v>
      </c>
      <c r="AC42" s="132">
        <v>7</v>
      </c>
      <c r="AZ42" s="132">
        <v>2</v>
      </c>
      <c r="BA42" s="132">
        <f>IF(AZ42=1,G42,0)</f>
        <v>0</v>
      </c>
      <c r="BB42" s="132">
        <f>IF(AZ42=2,G42,0)</f>
        <v>0</v>
      </c>
      <c r="BC42" s="132">
        <f>IF(AZ42=3,G42,0)</f>
        <v>0</v>
      </c>
      <c r="BD42" s="132">
        <f>IF(AZ42=4,G42,0)</f>
        <v>0</v>
      </c>
      <c r="BE42" s="132">
        <f>IF(AZ42=5,G42,0)</f>
        <v>0</v>
      </c>
      <c r="CA42" s="153">
        <v>1</v>
      </c>
      <c r="CB42" s="153">
        <v>7</v>
      </c>
      <c r="CZ42" s="132">
        <v>0</v>
      </c>
    </row>
    <row r="43" spans="1:104" x14ac:dyDescent="0.2">
      <c r="A43" s="160"/>
      <c r="B43" s="162"/>
      <c r="C43" s="203" t="s">
        <v>129</v>
      </c>
      <c r="D43" s="204"/>
      <c r="E43" s="163">
        <v>298.62</v>
      </c>
      <c r="F43" s="164"/>
      <c r="G43" s="165"/>
      <c r="M43" s="161" t="s">
        <v>129</v>
      </c>
      <c r="O43" s="153"/>
    </row>
    <row r="44" spans="1:104" x14ac:dyDescent="0.2">
      <c r="A44" s="154">
        <v>18</v>
      </c>
      <c r="B44" s="155" t="s">
        <v>130</v>
      </c>
      <c r="C44" s="156" t="s">
        <v>131</v>
      </c>
      <c r="D44" s="157" t="s">
        <v>97</v>
      </c>
      <c r="E44" s="158">
        <v>56.7</v>
      </c>
      <c r="F44" s="158">
        <v>0</v>
      </c>
      <c r="G44" s="159">
        <f>E44*F44</f>
        <v>0</v>
      </c>
      <c r="O44" s="153">
        <v>2</v>
      </c>
      <c r="AA44" s="132">
        <v>1</v>
      </c>
      <c r="AB44" s="132">
        <v>7</v>
      </c>
      <c r="AC44" s="132">
        <v>7</v>
      </c>
      <c r="AZ44" s="132">
        <v>2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53">
        <v>1</v>
      </c>
      <c r="CB44" s="153">
        <v>7</v>
      </c>
      <c r="CZ44" s="132">
        <v>9.8999999999999999E-4</v>
      </c>
    </row>
    <row r="45" spans="1:104" x14ac:dyDescent="0.2">
      <c r="A45" s="160"/>
      <c r="B45" s="162"/>
      <c r="C45" s="203" t="s">
        <v>132</v>
      </c>
      <c r="D45" s="204"/>
      <c r="E45" s="163">
        <v>56.7</v>
      </c>
      <c r="F45" s="164"/>
      <c r="G45" s="165"/>
      <c r="M45" s="161" t="s">
        <v>132</v>
      </c>
      <c r="O45" s="153"/>
    </row>
    <row r="46" spans="1:104" x14ac:dyDescent="0.2">
      <c r="A46" s="154">
        <v>19</v>
      </c>
      <c r="B46" s="155" t="s">
        <v>133</v>
      </c>
      <c r="C46" s="156" t="s">
        <v>134</v>
      </c>
      <c r="D46" s="157" t="s">
        <v>97</v>
      </c>
      <c r="E46" s="158">
        <v>2.52</v>
      </c>
      <c r="F46" s="158">
        <v>0</v>
      </c>
      <c r="G46" s="159">
        <f>E46*F46</f>
        <v>0</v>
      </c>
      <c r="O46" s="153">
        <v>2</v>
      </c>
      <c r="AA46" s="132">
        <v>1</v>
      </c>
      <c r="AB46" s="132">
        <v>7</v>
      </c>
      <c r="AC46" s="132">
        <v>7</v>
      </c>
      <c r="AZ46" s="132">
        <v>2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53">
        <v>1</v>
      </c>
      <c r="CB46" s="153">
        <v>7</v>
      </c>
      <c r="CZ46" s="132">
        <v>1.47E-3</v>
      </c>
    </row>
    <row r="47" spans="1:104" x14ac:dyDescent="0.2">
      <c r="A47" s="160"/>
      <c r="B47" s="162"/>
      <c r="C47" s="203" t="s">
        <v>135</v>
      </c>
      <c r="D47" s="204"/>
      <c r="E47" s="163">
        <v>2.52</v>
      </c>
      <c r="F47" s="164"/>
      <c r="G47" s="165"/>
      <c r="M47" s="161" t="s">
        <v>135</v>
      </c>
      <c r="O47" s="153"/>
    </row>
    <row r="48" spans="1:104" x14ac:dyDescent="0.2">
      <c r="A48" s="154">
        <v>20</v>
      </c>
      <c r="B48" s="155" t="s">
        <v>136</v>
      </c>
      <c r="C48" s="156" t="s">
        <v>137</v>
      </c>
      <c r="D48" s="157" t="s">
        <v>82</v>
      </c>
      <c r="E48" s="158">
        <v>113.4</v>
      </c>
      <c r="F48" s="158">
        <v>0</v>
      </c>
      <c r="G48" s="159">
        <f>E48*F48</f>
        <v>0</v>
      </c>
      <c r="O48" s="153">
        <v>2</v>
      </c>
      <c r="AA48" s="132">
        <v>1</v>
      </c>
      <c r="AB48" s="132">
        <v>7</v>
      </c>
      <c r="AC48" s="132">
        <v>7</v>
      </c>
      <c r="AZ48" s="132">
        <v>2</v>
      </c>
      <c r="BA48" s="132">
        <f>IF(AZ48=1,G48,0)</f>
        <v>0</v>
      </c>
      <c r="BB48" s="132">
        <f>IF(AZ48=2,G48,0)</f>
        <v>0</v>
      </c>
      <c r="BC48" s="132">
        <f>IF(AZ48=3,G48,0)</f>
        <v>0</v>
      </c>
      <c r="BD48" s="132">
        <f>IF(AZ48=4,G48,0)</f>
        <v>0</v>
      </c>
      <c r="BE48" s="132">
        <f>IF(AZ48=5,G48,0)</f>
        <v>0</v>
      </c>
      <c r="CA48" s="153">
        <v>1</v>
      </c>
      <c r="CB48" s="153">
        <v>7</v>
      </c>
      <c r="CZ48" s="132">
        <v>9.5E-4</v>
      </c>
    </row>
    <row r="49" spans="1:104" x14ac:dyDescent="0.2">
      <c r="A49" s="160"/>
      <c r="B49" s="162"/>
      <c r="C49" s="203" t="s">
        <v>138</v>
      </c>
      <c r="D49" s="204"/>
      <c r="E49" s="163">
        <v>113.4</v>
      </c>
      <c r="F49" s="164"/>
      <c r="G49" s="165"/>
      <c r="M49" s="161" t="s">
        <v>138</v>
      </c>
      <c r="O49" s="153"/>
    </row>
    <row r="50" spans="1:104" x14ac:dyDescent="0.2">
      <c r="A50" s="154">
        <v>21</v>
      </c>
      <c r="B50" s="155" t="s">
        <v>139</v>
      </c>
      <c r="C50" s="156" t="s">
        <v>140</v>
      </c>
      <c r="D50" s="157" t="s">
        <v>82</v>
      </c>
      <c r="E50" s="158">
        <v>37.799999999999997</v>
      </c>
      <c r="F50" s="158">
        <v>0</v>
      </c>
      <c r="G50" s="159">
        <f>E50*F50</f>
        <v>0</v>
      </c>
      <c r="O50" s="153">
        <v>2</v>
      </c>
      <c r="AA50" s="132">
        <v>1</v>
      </c>
      <c r="AB50" s="132">
        <v>7</v>
      </c>
      <c r="AC50" s="132">
        <v>7</v>
      </c>
      <c r="AZ50" s="132">
        <v>2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53">
        <v>1</v>
      </c>
      <c r="CB50" s="153">
        <v>7</v>
      </c>
      <c r="CZ50" s="132">
        <v>1.16E-3</v>
      </c>
    </row>
    <row r="51" spans="1:104" x14ac:dyDescent="0.2">
      <c r="A51" s="160"/>
      <c r="B51" s="162"/>
      <c r="C51" s="203" t="s">
        <v>141</v>
      </c>
      <c r="D51" s="204"/>
      <c r="E51" s="163">
        <v>37.799999999999997</v>
      </c>
      <c r="F51" s="164"/>
      <c r="G51" s="165"/>
      <c r="M51" s="161" t="s">
        <v>141</v>
      </c>
      <c r="O51" s="153"/>
    </row>
    <row r="52" spans="1:104" x14ac:dyDescent="0.2">
      <c r="A52" s="154">
        <v>22</v>
      </c>
      <c r="B52" s="155" t="s">
        <v>142</v>
      </c>
      <c r="C52" s="156" t="s">
        <v>143</v>
      </c>
      <c r="D52" s="157" t="s">
        <v>82</v>
      </c>
      <c r="E52" s="158">
        <v>1.26</v>
      </c>
      <c r="F52" s="158">
        <v>0</v>
      </c>
      <c r="G52" s="159">
        <f>E52*F52</f>
        <v>0</v>
      </c>
      <c r="O52" s="153">
        <v>2</v>
      </c>
      <c r="AA52" s="132">
        <v>1</v>
      </c>
      <c r="AB52" s="132">
        <v>7</v>
      </c>
      <c r="AC52" s="132">
        <v>7</v>
      </c>
      <c r="AZ52" s="132">
        <v>2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53">
        <v>1</v>
      </c>
      <c r="CB52" s="153">
        <v>7</v>
      </c>
      <c r="CZ52" s="132">
        <v>1.66E-3</v>
      </c>
    </row>
    <row r="53" spans="1:104" x14ac:dyDescent="0.2">
      <c r="A53" s="160"/>
      <c r="B53" s="162"/>
      <c r="C53" s="203" t="s">
        <v>83</v>
      </c>
      <c r="D53" s="204"/>
      <c r="E53" s="163">
        <v>1.26</v>
      </c>
      <c r="F53" s="164"/>
      <c r="G53" s="165"/>
      <c r="M53" s="161" t="s">
        <v>83</v>
      </c>
      <c r="O53" s="153"/>
    </row>
    <row r="54" spans="1:104" x14ac:dyDescent="0.2">
      <c r="A54" s="154">
        <v>23</v>
      </c>
      <c r="B54" s="155" t="s">
        <v>144</v>
      </c>
      <c r="C54" s="156" t="s">
        <v>145</v>
      </c>
      <c r="D54" s="157" t="s">
        <v>82</v>
      </c>
      <c r="E54" s="158">
        <v>138.6</v>
      </c>
      <c r="F54" s="158"/>
      <c r="G54" s="159">
        <f>E54*F54</f>
        <v>0</v>
      </c>
      <c r="O54" s="153">
        <v>2</v>
      </c>
      <c r="AA54" s="132">
        <v>1</v>
      </c>
      <c r="AB54" s="132">
        <v>7</v>
      </c>
      <c r="AC54" s="132">
        <v>7</v>
      </c>
      <c r="AZ54" s="132">
        <v>2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53">
        <v>1</v>
      </c>
      <c r="CB54" s="153">
        <v>7</v>
      </c>
      <c r="CZ54" s="132">
        <v>1.98E-3</v>
      </c>
    </row>
    <row r="55" spans="1:104" x14ac:dyDescent="0.2">
      <c r="A55" s="160"/>
      <c r="B55" s="162"/>
      <c r="C55" s="203" t="s">
        <v>146</v>
      </c>
      <c r="D55" s="204"/>
      <c r="E55" s="163">
        <v>138.6</v>
      </c>
      <c r="F55" s="164"/>
      <c r="G55" s="165"/>
      <c r="M55" s="161" t="s">
        <v>146</v>
      </c>
      <c r="O55" s="153"/>
    </row>
    <row r="56" spans="1:104" x14ac:dyDescent="0.2">
      <c r="A56" s="154">
        <v>24</v>
      </c>
      <c r="B56" s="155" t="s">
        <v>147</v>
      </c>
      <c r="C56" s="156" t="s">
        <v>148</v>
      </c>
      <c r="D56" s="157" t="s">
        <v>82</v>
      </c>
      <c r="E56" s="158">
        <v>160.02000000000001</v>
      </c>
      <c r="F56" s="158">
        <v>0</v>
      </c>
      <c r="G56" s="159">
        <f>E56*F56</f>
        <v>0</v>
      </c>
      <c r="O56" s="153">
        <v>2</v>
      </c>
      <c r="AA56" s="132">
        <v>1</v>
      </c>
      <c r="AB56" s="132">
        <v>7</v>
      </c>
      <c r="AC56" s="132">
        <v>7</v>
      </c>
      <c r="AZ56" s="132">
        <v>2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53">
        <v>1</v>
      </c>
      <c r="CB56" s="153">
        <v>7</v>
      </c>
      <c r="CZ56" s="132">
        <v>2.5300000000000001E-3</v>
      </c>
    </row>
    <row r="57" spans="1:104" x14ac:dyDescent="0.2">
      <c r="A57" s="160"/>
      <c r="B57" s="162"/>
      <c r="C57" s="203" t="s">
        <v>149</v>
      </c>
      <c r="D57" s="204"/>
      <c r="E57" s="163">
        <v>160.02000000000001</v>
      </c>
      <c r="F57" s="164"/>
      <c r="G57" s="165"/>
      <c r="M57" s="161" t="s">
        <v>149</v>
      </c>
      <c r="O57" s="153"/>
    </row>
    <row r="58" spans="1:104" ht="22.5" x14ac:dyDescent="0.2">
      <c r="A58" s="154">
        <v>25</v>
      </c>
      <c r="B58" s="155" t="s">
        <v>150</v>
      </c>
      <c r="C58" s="156" t="s">
        <v>151</v>
      </c>
      <c r="D58" s="157" t="s">
        <v>82</v>
      </c>
      <c r="E58" s="158">
        <v>6.3</v>
      </c>
      <c r="F58" s="158">
        <v>0</v>
      </c>
      <c r="G58" s="159">
        <f>E58*F58</f>
        <v>0</v>
      </c>
      <c r="O58" s="153">
        <v>2</v>
      </c>
      <c r="AA58" s="132">
        <v>1</v>
      </c>
      <c r="AB58" s="132">
        <v>7</v>
      </c>
      <c r="AC58" s="132">
        <v>7</v>
      </c>
      <c r="AZ58" s="132">
        <v>2</v>
      </c>
      <c r="BA58" s="132">
        <f>IF(AZ58=1,G58,0)</f>
        <v>0</v>
      </c>
      <c r="BB58" s="132">
        <f>IF(AZ58=2,G58,0)</f>
        <v>0</v>
      </c>
      <c r="BC58" s="132">
        <f>IF(AZ58=3,G58,0)</f>
        <v>0</v>
      </c>
      <c r="BD58" s="132">
        <f>IF(AZ58=4,G58,0)</f>
        <v>0</v>
      </c>
      <c r="BE58" s="132">
        <f>IF(AZ58=5,G58,0)</f>
        <v>0</v>
      </c>
      <c r="CA58" s="153">
        <v>1</v>
      </c>
      <c r="CB58" s="153">
        <v>7</v>
      </c>
      <c r="CZ58" s="132">
        <v>4.2999999999999999E-4</v>
      </c>
    </row>
    <row r="59" spans="1:104" x14ac:dyDescent="0.2">
      <c r="A59" s="160"/>
      <c r="B59" s="162"/>
      <c r="C59" s="203" t="s">
        <v>88</v>
      </c>
      <c r="D59" s="204"/>
      <c r="E59" s="163">
        <v>6.3</v>
      </c>
      <c r="F59" s="164"/>
      <c r="G59" s="165"/>
      <c r="M59" s="161" t="s">
        <v>88</v>
      </c>
      <c r="O59" s="153"/>
    </row>
    <row r="60" spans="1:104" ht="22.5" x14ac:dyDescent="0.2">
      <c r="A60" s="154">
        <v>26</v>
      </c>
      <c r="B60" s="155" t="s">
        <v>152</v>
      </c>
      <c r="C60" s="156" t="s">
        <v>153</v>
      </c>
      <c r="D60" s="157" t="s">
        <v>82</v>
      </c>
      <c r="E60" s="158">
        <v>6.3</v>
      </c>
      <c r="F60" s="158">
        <v>0</v>
      </c>
      <c r="G60" s="159">
        <f>E60*F60</f>
        <v>0</v>
      </c>
      <c r="O60" s="153">
        <v>2</v>
      </c>
      <c r="AA60" s="132">
        <v>1</v>
      </c>
      <c r="AB60" s="132">
        <v>7</v>
      </c>
      <c r="AC60" s="132">
        <v>7</v>
      </c>
      <c r="AZ60" s="132">
        <v>2</v>
      </c>
      <c r="BA60" s="132">
        <f>IF(AZ60=1,G60,0)</f>
        <v>0</v>
      </c>
      <c r="BB60" s="132">
        <f>IF(AZ60=2,G60,0)</f>
        <v>0</v>
      </c>
      <c r="BC60" s="132">
        <f>IF(AZ60=3,G60,0)</f>
        <v>0</v>
      </c>
      <c r="BD60" s="132">
        <f>IF(AZ60=4,G60,0)</f>
        <v>0</v>
      </c>
      <c r="BE60" s="132">
        <f>IF(AZ60=5,G60,0)</f>
        <v>0</v>
      </c>
      <c r="CA60" s="153">
        <v>1</v>
      </c>
      <c r="CB60" s="153">
        <v>7</v>
      </c>
      <c r="CZ60" s="132">
        <v>5.2999999999999998E-4</v>
      </c>
    </row>
    <row r="61" spans="1:104" x14ac:dyDescent="0.2">
      <c r="A61" s="160"/>
      <c r="B61" s="162"/>
      <c r="C61" s="203" t="s">
        <v>88</v>
      </c>
      <c r="D61" s="204"/>
      <c r="E61" s="163">
        <v>6.3</v>
      </c>
      <c r="F61" s="164"/>
      <c r="G61" s="165"/>
      <c r="M61" s="161" t="s">
        <v>88</v>
      </c>
      <c r="O61" s="153"/>
    </row>
    <row r="62" spans="1:104" x14ac:dyDescent="0.2">
      <c r="A62" s="154">
        <v>27</v>
      </c>
      <c r="B62" s="155" t="s">
        <v>154</v>
      </c>
      <c r="C62" s="156" t="s">
        <v>155</v>
      </c>
      <c r="D62" s="157" t="s">
        <v>82</v>
      </c>
      <c r="E62" s="158">
        <v>151.19999999999999</v>
      </c>
      <c r="F62" s="158">
        <v>0</v>
      </c>
      <c r="G62" s="159">
        <f>E62*F62</f>
        <v>0</v>
      </c>
      <c r="O62" s="153">
        <v>2</v>
      </c>
      <c r="AA62" s="132">
        <v>1</v>
      </c>
      <c r="AB62" s="132">
        <v>7</v>
      </c>
      <c r="AC62" s="132">
        <v>7</v>
      </c>
      <c r="AZ62" s="132">
        <v>2</v>
      </c>
      <c r="BA62" s="132">
        <f>IF(AZ62=1,G62,0)</f>
        <v>0</v>
      </c>
      <c r="BB62" s="132">
        <f>IF(AZ62=2,G62,0)</f>
        <v>0</v>
      </c>
      <c r="BC62" s="132">
        <f>IF(AZ62=3,G62,0)</f>
        <v>0</v>
      </c>
      <c r="BD62" s="132">
        <f>IF(AZ62=4,G62,0)</f>
        <v>0</v>
      </c>
      <c r="BE62" s="132">
        <f>IF(AZ62=5,G62,0)</f>
        <v>0</v>
      </c>
      <c r="CA62" s="153">
        <v>1</v>
      </c>
      <c r="CB62" s="153">
        <v>7</v>
      </c>
      <c r="CZ62" s="132">
        <v>0</v>
      </c>
    </row>
    <row r="63" spans="1:104" x14ac:dyDescent="0.2">
      <c r="A63" s="160"/>
      <c r="B63" s="162"/>
      <c r="C63" s="203" t="s">
        <v>156</v>
      </c>
      <c r="D63" s="204"/>
      <c r="E63" s="163">
        <v>151.19999999999999</v>
      </c>
      <c r="F63" s="164"/>
      <c r="G63" s="165"/>
      <c r="M63" s="161" t="s">
        <v>156</v>
      </c>
      <c r="O63" s="153"/>
    </row>
    <row r="64" spans="1:104" x14ac:dyDescent="0.2">
      <c r="A64" s="154">
        <v>28</v>
      </c>
      <c r="B64" s="155" t="s">
        <v>157</v>
      </c>
      <c r="C64" s="156" t="s">
        <v>158</v>
      </c>
      <c r="D64" s="157" t="s">
        <v>82</v>
      </c>
      <c r="E64" s="158">
        <v>139.86000000000001</v>
      </c>
      <c r="F64" s="158">
        <v>0</v>
      </c>
      <c r="G64" s="159">
        <f>E64*F64</f>
        <v>0</v>
      </c>
      <c r="O64" s="153">
        <v>2</v>
      </c>
      <c r="AA64" s="132">
        <v>1</v>
      </c>
      <c r="AB64" s="132">
        <v>7</v>
      </c>
      <c r="AC64" s="132">
        <v>7</v>
      </c>
      <c r="AZ64" s="132">
        <v>2</v>
      </c>
      <c r="BA64" s="132">
        <f>IF(AZ64=1,G64,0)</f>
        <v>0</v>
      </c>
      <c r="BB64" s="132">
        <f>IF(AZ64=2,G64,0)</f>
        <v>0</v>
      </c>
      <c r="BC64" s="132">
        <f>IF(AZ64=3,G64,0)</f>
        <v>0</v>
      </c>
      <c r="BD64" s="132">
        <f>IF(AZ64=4,G64,0)</f>
        <v>0</v>
      </c>
      <c r="BE64" s="132">
        <f>IF(AZ64=5,G64,0)</f>
        <v>0</v>
      </c>
      <c r="CA64" s="153">
        <v>1</v>
      </c>
      <c r="CB64" s="153">
        <v>7</v>
      </c>
      <c r="CZ64" s="132">
        <v>0</v>
      </c>
    </row>
    <row r="65" spans="1:104" x14ac:dyDescent="0.2">
      <c r="A65" s="160"/>
      <c r="B65" s="162"/>
      <c r="C65" s="203" t="s">
        <v>159</v>
      </c>
      <c r="D65" s="204"/>
      <c r="E65" s="163">
        <v>139.86000000000001</v>
      </c>
      <c r="F65" s="164"/>
      <c r="G65" s="165"/>
      <c r="M65" s="161" t="s">
        <v>159</v>
      </c>
      <c r="O65" s="153"/>
    </row>
    <row r="66" spans="1:104" x14ac:dyDescent="0.2">
      <c r="A66" s="154">
        <v>29</v>
      </c>
      <c r="B66" s="155" t="s">
        <v>160</v>
      </c>
      <c r="C66" s="156" t="s">
        <v>161</v>
      </c>
      <c r="D66" s="157" t="s">
        <v>82</v>
      </c>
      <c r="E66" s="158">
        <v>160.02000000000001</v>
      </c>
      <c r="F66" s="158">
        <v>0</v>
      </c>
      <c r="G66" s="159">
        <f>E66*F66</f>
        <v>0</v>
      </c>
      <c r="O66" s="153">
        <v>2</v>
      </c>
      <c r="AA66" s="132">
        <v>1</v>
      </c>
      <c r="AB66" s="132">
        <v>7</v>
      </c>
      <c r="AC66" s="132">
        <v>7</v>
      </c>
      <c r="AZ66" s="132">
        <v>2</v>
      </c>
      <c r="BA66" s="132">
        <f>IF(AZ66=1,G66,0)</f>
        <v>0</v>
      </c>
      <c r="BB66" s="132">
        <f>IF(AZ66=2,G66,0)</f>
        <v>0</v>
      </c>
      <c r="BC66" s="132">
        <f>IF(AZ66=3,G66,0)</f>
        <v>0</v>
      </c>
      <c r="BD66" s="132">
        <f>IF(AZ66=4,G66,0)</f>
        <v>0</v>
      </c>
      <c r="BE66" s="132">
        <f>IF(AZ66=5,G66,0)</f>
        <v>0</v>
      </c>
      <c r="CA66" s="153">
        <v>1</v>
      </c>
      <c r="CB66" s="153">
        <v>7</v>
      </c>
      <c r="CZ66" s="132">
        <v>0</v>
      </c>
    </row>
    <row r="67" spans="1:104" x14ac:dyDescent="0.2">
      <c r="A67" s="160"/>
      <c r="B67" s="162"/>
      <c r="C67" s="203" t="s">
        <v>162</v>
      </c>
      <c r="D67" s="204"/>
      <c r="E67" s="163">
        <v>160.02000000000001</v>
      </c>
      <c r="F67" s="164"/>
      <c r="G67" s="165"/>
      <c r="M67" s="161" t="s">
        <v>162</v>
      </c>
      <c r="O67" s="153"/>
    </row>
    <row r="68" spans="1:104" x14ac:dyDescent="0.2">
      <c r="A68" s="154">
        <v>30</v>
      </c>
      <c r="B68" s="155" t="s">
        <v>163</v>
      </c>
      <c r="C68" s="156" t="s">
        <v>164</v>
      </c>
      <c r="D68" s="157" t="s">
        <v>165</v>
      </c>
      <c r="E68" s="158">
        <v>1.26</v>
      </c>
      <c r="F68" s="158">
        <v>0</v>
      </c>
      <c r="G68" s="159">
        <f>E68*F68</f>
        <v>0</v>
      </c>
      <c r="O68" s="153">
        <v>2</v>
      </c>
      <c r="AA68" s="132">
        <v>1</v>
      </c>
      <c r="AB68" s="132">
        <v>7</v>
      </c>
      <c r="AC68" s="132">
        <v>7</v>
      </c>
      <c r="AZ68" s="132">
        <v>2</v>
      </c>
      <c r="BA68" s="132">
        <f>IF(AZ68=1,G68,0)</f>
        <v>0</v>
      </c>
      <c r="BB68" s="132">
        <f>IF(AZ68=2,G68,0)</f>
        <v>0</v>
      </c>
      <c r="BC68" s="132">
        <f>IF(AZ68=3,G68,0)</f>
        <v>0</v>
      </c>
      <c r="BD68" s="132">
        <f>IF(AZ68=4,G68,0)</f>
        <v>0</v>
      </c>
      <c r="BE68" s="132">
        <f>IF(AZ68=5,G68,0)</f>
        <v>0</v>
      </c>
      <c r="CA68" s="153">
        <v>1</v>
      </c>
      <c r="CB68" s="153">
        <v>7</v>
      </c>
      <c r="CZ68" s="132">
        <v>1.56E-3</v>
      </c>
    </row>
    <row r="69" spans="1:104" x14ac:dyDescent="0.2">
      <c r="A69" s="160"/>
      <c r="B69" s="162"/>
      <c r="C69" s="203" t="s">
        <v>166</v>
      </c>
      <c r="D69" s="204"/>
      <c r="E69" s="163">
        <v>1.26</v>
      </c>
      <c r="F69" s="164"/>
      <c r="G69" s="165"/>
      <c r="M69" s="161" t="s">
        <v>166</v>
      </c>
      <c r="O69" s="153"/>
    </row>
    <row r="70" spans="1:104" x14ac:dyDescent="0.2">
      <c r="A70" s="154">
        <v>31</v>
      </c>
      <c r="B70" s="155" t="s">
        <v>167</v>
      </c>
      <c r="C70" s="156" t="s">
        <v>168</v>
      </c>
      <c r="D70" s="157" t="s">
        <v>82</v>
      </c>
      <c r="E70" s="158">
        <v>451.08</v>
      </c>
      <c r="F70" s="158">
        <v>0</v>
      </c>
      <c r="G70" s="159">
        <f>E70*F70</f>
        <v>0</v>
      </c>
      <c r="O70" s="153">
        <v>2</v>
      </c>
      <c r="AA70" s="132">
        <v>1</v>
      </c>
      <c r="AB70" s="132">
        <v>7</v>
      </c>
      <c r="AC70" s="132">
        <v>7</v>
      </c>
      <c r="AZ70" s="132">
        <v>2</v>
      </c>
      <c r="BA70" s="132">
        <f>IF(AZ70=1,G70,0)</f>
        <v>0</v>
      </c>
      <c r="BB70" s="132">
        <f>IF(AZ70=2,G70,0)</f>
        <v>0</v>
      </c>
      <c r="BC70" s="132">
        <f>IF(AZ70=3,G70,0)</f>
        <v>0</v>
      </c>
      <c r="BD70" s="132">
        <f>IF(AZ70=4,G70,0)</f>
        <v>0</v>
      </c>
      <c r="BE70" s="132">
        <f>IF(AZ70=5,G70,0)</f>
        <v>0</v>
      </c>
      <c r="CA70" s="153">
        <v>1</v>
      </c>
      <c r="CB70" s="153">
        <v>7</v>
      </c>
      <c r="CZ70" s="132">
        <v>1.8000000000000001E-4</v>
      </c>
    </row>
    <row r="71" spans="1:104" x14ac:dyDescent="0.2">
      <c r="A71" s="160"/>
      <c r="B71" s="162"/>
      <c r="C71" s="203" t="s">
        <v>169</v>
      </c>
      <c r="D71" s="204"/>
      <c r="E71" s="163">
        <v>451.08</v>
      </c>
      <c r="F71" s="164"/>
      <c r="G71" s="165"/>
      <c r="M71" s="161" t="s">
        <v>169</v>
      </c>
      <c r="O71" s="153"/>
    </row>
    <row r="72" spans="1:104" x14ac:dyDescent="0.2">
      <c r="A72" s="154">
        <v>32</v>
      </c>
      <c r="B72" s="155" t="s">
        <v>170</v>
      </c>
      <c r="C72" s="156" t="s">
        <v>171</v>
      </c>
      <c r="D72" s="157" t="s">
        <v>82</v>
      </c>
      <c r="E72" s="158">
        <v>451.08</v>
      </c>
      <c r="F72" s="158">
        <v>0</v>
      </c>
      <c r="G72" s="159">
        <f>E72*F72</f>
        <v>0</v>
      </c>
      <c r="O72" s="153">
        <v>2</v>
      </c>
      <c r="AA72" s="132">
        <v>1</v>
      </c>
      <c r="AB72" s="132">
        <v>7</v>
      </c>
      <c r="AC72" s="132">
        <v>7</v>
      </c>
      <c r="AZ72" s="132">
        <v>2</v>
      </c>
      <c r="BA72" s="132">
        <f>IF(AZ72=1,G72,0)</f>
        <v>0</v>
      </c>
      <c r="BB72" s="132">
        <f>IF(AZ72=2,G72,0)</f>
        <v>0</v>
      </c>
      <c r="BC72" s="132">
        <f>IF(AZ72=3,G72,0)</f>
        <v>0</v>
      </c>
      <c r="BD72" s="132">
        <f>IF(AZ72=4,G72,0)</f>
        <v>0</v>
      </c>
      <c r="BE72" s="132">
        <f>IF(AZ72=5,G72,0)</f>
        <v>0</v>
      </c>
      <c r="CA72" s="153">
        <v>1</v>
      </c>
      <c r="CB72" s="153">
        <v>7</v>
      </c>
      <c r="CZ72" s="132">
        <v>1.0000000000000001E-5</v>
      </c>
    </row>
    <row r="73" spans="1:104" x14ac:dyDescent="0.2">
      <c r="A73" s="160"/>
      <c r="B73" s="162"/>
      <c r="C73" s="203" t="s">
        <v>172</v>
      </c>
      <c r="D73" s="204"/>
      <c r="E73" s="163">
        <v>451.08</v>
      </c>
      <c r="F73" s="164"/>
      <c r="G73" s="165"/>
      <c r="M73" s="161" t="s">
        <v>172</v>
      </c>
      <c r="O73" s="153"/>
    </row>
    <row r="74" spans="1:104" x14ac:dyDescent="0.2">
      <c r="A74" s="154">
        <v>33</v>
      </c>
      <c r="B74" s="155" t="s">
        <v>173</v>
      </c>
      <c r="C74" s="156" t="s">
        <v>174</v>
      </c>
      <c r="D74" s="157" t="s">
        <v>97</v>
      </c>
      <c r="E74" s="158">
        <v>0.63</v>
      </c>
      <c r="F74" s="158">
        <v>0</v>
      </c>
      <c r="G74" s="159">
        <f>E74*F74</f>
        <v>0</v>
      </c>
      <c r="O74" s="153">
        <v>2</v>
      </c>
      <c r="AA74" s="132">
        <v>12</v>
      </c>
      <c r="AB74" s="132">
        <v>0</v>
      </c>
      <c r="AC74" s="132">
        <v>142</v>
      </c>
      <c r="AZ74" s="132">
        <v>2</v>
      </c>
      <c r="BA74" s="132">
        <f>IF(AZ74=1,G74,0)</f>
        <v>0</v>
      </c>
      <c r="BB74" s="132">
        <f>IF(AZ74=2,G74,0)</f>
        <v>0</v>
      </c>
      <c r="BC74" s="132">
        <f>IF(AZ74=3,G74,0)</f>
        <v>0</v>
      </c>
      <c r="BD74" s="132">
        <f>IF(AZ74=4,G74,0)</f>
        <v>0</v>
      </c>
      <c r="BE74" s="132">
        <f>IF(AZ74=5,G74,0)</f>
        <v>0</v>
      </c>
      <c r="CA74" s="153">
        <v>12</v>
      </c>
      <c r="CB74" s="153">
        <v>0</v>
      </c>
      <c r="CZ74" s="132">
        <v>0</v>
      </c>
    </row>
    <row r="75" spans="1:104" x14ac:dyDescent="0.2">
      <c r="A75" s="160"/>
      <c r="B75" s="162"/>
      <c r="C75" s="203" t="s">
        <v>175</v>
      </c>
      <c r="D75" s="204"/>
      <c r="E75" s="163">
        <v>0.63</v>
      </c>
      <c r="F75" s="164"/>
      <c r="G75" s="165"/>
      <c r="M75" s="161" t="s">
        <v>175</v>
      </c>
      <c r="O75" s="153"/>
    </row>
    <row r="76" spans="1:104" x14ac:dyDescent="0.2">
      <c r="A76" s="154">
        <v>34</v>
      </c>
      <c r="B76" s="155" t="s">
        <v>176</v>
      </c>
      <c r="C76" s="156" t="s">
        <v>177</v>
      </c>
      <c r="D76" s="157" t="s">
        <v>82</v>
      </c>
      <c r="E76" s="158">
        <v>119.7</v>
      </c>
      <c r="F76" s="158">
        <v>0</v>
      </c>
      <c r="G76" s="159">
        <f>E76*F76</f>
        <v>0</v>
      </c>
      <c r="O76" s="153">
        <v>2</v>
      </c>
      <c r="AA76" s="132">
        <v>3</v>
      </c>
      <c r="AB76" s="132">
        <v>7</v>
      </c>
      <c r="AC76" s="132">
        <v>283771350</v>
      </c>
      <c r="AZ76" s="132">
        <v>2</v>
      </c>
      <c r="BA76" s="132">
        <f>IF(AZ76=1,G76,0)</f>
        <v>0</v>
      </c>
      <c r="BB76" s="132">
        <f>IF(AZ76=2,G76,0)</f>
        <v>0</v>
      </c>
      <c r="BC76" s="132">
        <f>IF(AZ76=3,G76,0)</f>
        <v>0</v>
      </c>
      <c r="BD76" s="132">
        <f>IF(AZ76=4,G76,0)</f>
        <v>0</v>
      </c>
      <c r="BE76" s="132">
        <f>IF(AZ76=5,G76,0)</f>
        <v>0</v>
      </c>
      <c r="CA76" s="153">
        <v>3</v>
      </c>
      <c r="CB76" s="153">
        <v>7</v>
      </c>
      <c r="CZ76" s="132">
        <v>0</v>
      </c>
    </row>
    <row r="77" spans="1:104" x14ac:dyDescent="0.2">
      <c r="A77" s="160"/>
      <c r="B77" s="162"/>
      <c r="C77" s="203" t="s">
        <v>178</v>
      </c>
      <c r="D77" s="204"/>
      <c r="E77" s="163">
        <v>119.7</v>
      </c>
      <c r="F77" s="164"/>
      <c r="G77" s="165"/>
      <c r="M77" s="161" t="s">
        <v>178</v>
      </c>
      <c r="O77" s="153"/>
    </row>
    <row r="78" spans="1:104" x14ac:dyDescent="0.2">
      <c r="A78" s="154">
        <v>35</v>
      </c>
      <c r="B78" s="155" t="s">
        <v>179</v>
      </c>
      <c r="C78" s="156" t="s">
        <v>180</v>
      </c>
      <c r="D78" s="157" t="s">
        <v>82</v>
      </c>
      <c r="E78" s="158">
        <v>44.1</v>
      </c>
      <c r="F78" s="158">
        <v>0</v>
      </c>
      <c r="G78" s="159">
        <f>E78*F78</f>
        <v>0</v>
      </c>
      <c r="O78" s="153">
        <v>2</v>
      </c>
      <c r="AA78" s="132">
        <v>3</v>
      </c>
      <c r="AB78" s="132">
        <v>7</v>
      </c>
      <c r="AC78" s="132">
        <v>2837713601</v>
      </c>
      <c r="AZ78" s="132">
        <v>2</v>
      </c>
      <c r="BA78" s="132">
        <f>IF(AZ78=1,G78,0)</f>
        <v>0</v>
      </c>
      <c r="BB78" s="132">
        <f>IF(AZ78=2,G78,0)</f>
        <v>0</v>
      </c>
      <c r="BC78" s="132">
        <f>IF(AZ78=3,G78,0)</f>
        <v>0</v>
      </c>
      <c r="BD78" s="132">
        <f>IF(AZ78=4,G78,0)</f>
        <v>0</v>
      </c>
      <c r="BE78" s="132">
        <f>IF(AZ78=5,G78,0)</f>
        <v>0</v>
      </c>
      <c r="CA78" s="153">
        <v>3</v>
      </c>
      <c r="CB78" s="153">
        <v>7</v>
      </c>
      <c r="CZ78" s="132">
        <v>0</v>
      </c>
    </row>
    <row r="79" spans="1:104" x14ac:dyDescent="0.2">
      <c r="A79" s="160"/>
      <c r="B79" s="162"/>
      <c r="C79" s="203" t="s">
        <v>181</v>
      </c>
      <c r="D79" s="204"/>
      <c r="E79" s="163">
        <v>44.1</v>
      </c>
      <c r="F79" s="164"/>
      <c r="G79" s="165"/>
      <c r="M79" s="161" t="s">
        <v>181</v>
      </c>
      <c r="O79" s="153"/>
    </row>
    <row r="80" spans="1:104" x14ac:dyDescent="0.2">
      <c r="A80" s="154">
        <v>36</v>
      </c>
      <c r="B80" s="155" t="s">
        <v>182</v>
      </c>
      <c r="C80" s="156" t="s">
        <v>183</v>
      </c>
      <c r="D80" s="157" t="s">
        <v>82</v>
      </c>
      <c r="E80" s="158">
        <v>1.26</v>
      </c>
      <c r="F80" s="158">
        <v>0</v>
      </c>
      <c r="G80" s="159">
        <f>E80*F80</f>
        <v>0</v>
      </c>
      <c r="O80" s="153">
        <v>2</v>
      </c>
      <c r="AA80" s="132">
        <v>3</v>
      </c>
      <c r="AB80" s="132">
        <v>10</v>
      </c>
      <c r="AC80" s="132">
        <v>2837713602</v>
      </c>
      <c r="AZ80" s="132">
        <v>2</v>
      </c>
      <c r="BA80" s="132">
        <f>IF(AZ80=1,G80,0)</f>
        <v>0</v>
      </c>
      <c r="BB80" s="132">
        <f>IF(AZ80=2,G80,0)</f>
        <v>0</v>
      </c>
      <c r="BC80" s="132">
        <f>IF(AZ80=3,G80,0)</f>
        <v>0</v>
      </c>
      <c r="BD80" s="132">
        <f>IF(AZ80=4,G80,0)</f>
        <v>0</v>
      </c>
      <c r="BE80" s="132">
        <f>IF(AZ80=5,G80,0)</f>
        <v>0</v>
      </c>
      <c r="CA80" s="153">
        <v>3</v>
      </c>
      <c r="CB80" s="153">
        <v>10</v>
      </c>
      <c r="CZ80" s="132">
        <v>0</v>
      </c>
    </row>
    <row r="81" spans="1:104" x14ac:dyDescent="0.2">
      <c r="A81" s="160"/>
      <c r="B81" s="162"/>
      <c r="C81" s="203" t="s">
        <v>83</v>
      </c>
      <c r="D81" s="204"/>
      <c r="E81" s="163">
        <v>1.26</v>
      </c>
      <c r="F81" s="164"/>
      <c r="G81" s="165"/>
      <c r="M81" s="161" t="s">
        <v>83</v>
      </c>
      <c r="O81" s="153"/>
    </row>
    <row r="82" spans="1:104" x14ac:dyDescent="0.2">
      <c r="A82" s="154">
        <v>37</v>
      </c>
      <c r="B82" s="155" t="s">
        <v>184</v>
      </c>
      <c r="C82" s="156" t="s">
        <v>185</v>
      </c>
      <c r="D82" s="157" t="s">
        <v>82</v>
      </c>
      <c r="E82" s="158">
        <v>138.6</v>
      </c>
      <c r="F82" s="158">
        <v>0</v>
      </c>
      <c r="G82" s="159">
        <f>E82*F82</f>
        <v>0</v>
      </c>
      <c r="O82" s="153">
        <v>2</v>
      </c>
      <c r="AA82" s="132">
        <v>3</v>
      </c>
      <c r="AB82" s="132">
        <v>10</v>
      </c>
      <c r="AC82" s="132">
        <v>2837713603</v>
      </c>
      <c r="AZ82" s="132">
        <v>2</v>
      </c>
      <c r="BA82" s="132">
        <f>IF(AZ82=1,G82,0)</f>
        <v>0</v>
      </c>
      <c r="BB82" s="132">
        <f>IF(AZ82=2,G82,0)</f>
        <v>0</v>
      </c>
      <c r="BC82" s="132">
        <f>IF(AZ82=3,G82,0)</f>
        <v>0</v>
      </c>
      <c r="BD82" s="132">
        <f>IF(AZ82=4,G82,0)</f>
        <v>0</v>
      </c>
      <c r="BE82" s="132">
        <f>IF(AZ82=5,G82,0)</f>
        <v>0</v>
      </c>
      <c r="CA82" s="153">
        <v>3</v>
      </c>
      <c r="CB82" s="153">
        <v>10</v>
      </c>
      <c r="CZ82" s="132">
        <v>0</v>
      </c>
    </row>
    <row r="83" spans="1:104" x14ac:dyDescent="0.2">
      <c r="A83" s="160"/>
      <c r="B83" s="162"/>
      <c r="C83" s="203" t="s">
        <v>146</v>
      </c>
      <c r="D83" s="204"/>
      <c r="E83" s="163">
        <v>138.6</v>
      </c>
      <c r="F83" s="164"/>
      <c r="G83" s="165"/>
      <c r="M83" s="161" t="s">
        <v>146</v>
      </c>
      <c r="O83" s="153"/>
    </row>
    <row r="84" spans="1:104" x14ac:dyDescent="0.2">
      <c r="A84" s="154">
        <v>38</v>
      </c>
      <c r="B84" s="155" t="s">
        <v>186</v>
      </c>
      <c r="C84" s="156" t="s">
        <v>187</v>
      </c>
      <c r="D84" s="157" t="s">
        <v>82</v>
      </c>
      <c r="E84" s="158">
        <v>160.02000000000001</v>
      </c>
      <c r="F84" s="158">
        <v>0</v>
      </c>
      <c r="G84" s="159">
        <f>E84*F84</f>
        <v>0</v>
      </c>
      <c r="O84" s="153">
        <v>2</v>
      </c>
      <c r="AA84" s="132">
        <v>3</v>
      </c>
      <c r="AB84" s="132">
        <v>10</v>
      </c>
      <c r="AC84" s="132">
        <v>2837713606</v>
      </c>
      <c r="AZ84" s="132">
        <v>2</v>
      </c>
      <c r="BA84" s="132">
        <f>IF(AZ84=1,G84,0)</f>
        <v>0</v>
      </c>
      <c r="BB84" s="132">
        <f>IF(AZ84=2,G84,0)</f>
        <v>0</v>
      </c>
      <c r="BC84" s="132">
        <f>IF(AZ84=3,G84,0)</f>
        <v>0</v>
      </c>
      <c r="BD84" s="132">
        <f>IF(AZ84=4,G84,0)</f>
        <v>0</v>
      </c>
      <c r="BE84" s="132">
        <f>IF(AZ84=5,G84,0)</f>
        <v>0</v>
      </c>
      <c r="CA84" s="153">
        <v>3</v>
      </c>
      <c r="CB84" s="153">
        <v>10</v>
      </c>
      <c r="CZ84" s="132">
        <v>0</v>
      </c>
    </row>
    <row r="85" spans="1:104" x14ac:dyDescent="0.2">
      <c r="A85" s="160"/>
      <c r="B85" s="162"/>
      <c r="C85" s="203" t="s">
        <v>149</v>
      </c>
      <c r="D85" s="204"/>
      <c r="E85" s="163">
        <v>160.02000000000001</v>
      </c>
      <c r="F85" s="164"/>
      <c r="G85" s="165"/>
      <c r="M85" s="161" t="s">
        <v>149</v>
      </c>
      <c r="O85" s="153"/>
    </row>
    <row r="86" spans="1:104" x14ac:dyDescent="0.2">
      <c r="A86" s="154">
        <v>39</v>
      </c>
      <c r="B86" s="155" t="s">
        <v>188</v>
      </c>
      <c r="C86" s="156" t="s">
        <v>189</v>
      </c>
      <c r="D86" s="157" t="s">
        <v>97</v>
      </c>
      <c r="E86" s="158">
        <v>2.52</v>
      </c>
      <c r="F86" s="158">
        <v>0</v>
      </c>
      <c r="G86" s="159">
        <f>E86*F86</f>
        <v>0</v>
      </c>
      <c r="O86" s="153">
        <v>2</v>
      </c>
      <c r="AA86" s="132">
        <v>3</v>
      </c>
      <c r="AB86" s="132">
        <v>7</v>
      </c>
      <c r="AC86" s="132">
        <v>42211026</v>
      </c>
      <c r="AZ86" s="132">
        <v>2</v>
      </c>
      <c r="BA86" s="132">
        <f>IF(AZ86=1,G86,0)</f>
        <v>0</v>
      </c>
      <c r="BB86" s="132">
        <f>IF(AZ86=2,G86,0)</f>
        <v>0</v>
      </c>
      <c r="BC86" s="132">
        <f>IF(AZ86=3,G86,0)</f>
        <v>0</v>
      </c>
      <c r="BD86" s="132">
        <f>IF(AZ86=4,G86,0)</f>
        <v>0</v>
      </c>
      <c r="BE86" s="132">
        <f>IF(AZ86=5,G86,0)</f>
        <v>0</v>
      </c>
      <c r="CA86" s="153">
        <v>3</v>
      </c>
      <c r="CB86" s="153">
        <v>7</v>
      </c>
      <c r="CZ86" s="132">
        <v>4.8999999999999998E-3</v>
      </c>
    </row>
    <row r="87" spans="1:104" x14ac:dyDescent="0.2">
      <c r="A87" s="160"/>
      <c r="B87" s="162"/>
      <c r="C87" s="203" t="s">
        <v>135</v>
      </c>
      <c r="D87" s="204"/>
      <c r="E87" s="163">
        <v>2.52</v>
      </c>
      <c r="F87" s="164"/>
      <c r="G87" s="165"/>
      <c r="M87" s="161" t="s">
        <v>135</v>
      </c>
      <c r="O87" s="153"/>
    </row>
    <row r="88" spans="1:104" x14ac:dyDescent="0.2">
      <c r="A88" s="154">
        <v>40</v>
      </c>
      <c r="B88" s="155" t="s">
        <v>190</v>
      </c>
      <c r="C88" s="156" t="s">
        <v>191</v>
      </c>
      <c r="D88" s="157" t="s">
        <v>97</v>
      </c>
      <c r="E88" s="158">
        <v>2.52</v>
      </c>
      <c r="F88" s="158">
        <v>0</v>
      </c>
      <c r="G88" s="159">
        <f>E88*F88</f>
        <v>0</v>
      </c>
      <c r="O88" s="153">
        <v>2</v>
      </c>
      <c r="AA88" s="132">
        <v>3</v>
      </c>
      <c r="AB88" s="132">
        <v>7</v>
      </c>
      <c r="AC88" s="132">
        <v>42211029</v>
      </c>
      <c r="AZ88" s="132">
        <v>2</v>
      </c>
      <c r="BA88" s="132">
        <f>IF(AZ88=1,G88,0)</f>
        <v>0</v>
      </c>
      <c r="BB88" s="132">
        <f>IF(AZ88=2,G88,0)</f>
        <v>0</v>
      </c>
      <c r="BC88" s="132">
        <f>IF(AZ88=3,G88,0)</f>
        <v>0</v>
      </c>
      <c r="BD88" s="132">
        <f>IF(AZ88=4,G88,0)</f>
        <v>0</v>
      </c>
      <c r="BE88" s="132">
        <f>IF(AZ88=5,G88,0)</f>
        <v>0</v>
      </c>
      <c r="CA88" s="153">
        <v>3</v>
      </c>
      <c r="CB88" s="153">
        <v>7</v>
      </c>
      <c r="CZ88" s="132">
        <v>9.7000000000000003E-3</v>
      </c>
    </row>
    <row r="89" spans="1:104" x14ac:dyDescent="0.2">
      <c r="A89" s="160"/>
      <c r="B89" s="162"/>
      <c r="C89" s="203" t="s">
        <v>135</v>
      </c>
      <c r="D89" s="204"/>
      <c r="E89" s="163">
        <v>2.52</v>
      </c>
      <c r="F89" s="164"/>
      <c r="G89" s="165"/>
      <c r="M89" s="161" t="s">
        <v>135</v>
      </c>
      <c r="O89" s="153"/>
    </row>
    <row r="90" spans="1:104" x14ac:dyDescent="0.2">
      <c r="A90" s="154">
        <v>41</v>
      </c>
      <c r="B90" s="155" t="s">
        <v>192</v>
      </c>
      <c r="C90" s="156" t="s">
        <v>193</v>
      </c>
      <c r="D90" s="157" t="s">
        <v>97</v>
      </c>
      <c r="E90" s="158">
        <v>5.04</v>
      </c>
      <c r="F90" s="158">
        <v>0</v>
      </c>
      <c r="G90" s="159">
        <f>E90*F90</f>
        <v>0</v>
      </c>
      <c r="O90" s="153">
        <v>2</v>
      </c>
      <c r="AA90" s="132">
        <v>3</v>
      </c>
      <c r="AB90" s="132">
        <v>7</v>
      </c>
      <c r="AC90" s="132">
        <v>551100010</v>
      </c>
      <c r="AZ90" s="132">
        <v>2</v>
      </c>
      <c r="BA90" s="132">
        <f>IF(AZ90=1,G90,0)</f>
        <v>0</v>
      </c>
      <c r="BB90" s="132">
        <f>IF(AZ90=2,G90,0)</f>
        <v>0</v>
      </c>
      <c r="BC90" s="132">
        <f>IF(AZ90=3,G90,0)</f>
        <v>0</v>
      </c>
      <c r="BD90" s="132">
        <f>IF(AZ90=4,G90,0)</f>
        <v>0</v>
      </c>
      <c r="BE90" s="132">
        <f>IF(AZ90=5,G90,0)</f>
        <v>0</v>
      </c>
      <c r="CA90" s="153">
        <v>3</v>
      </c>
      <c r="CB90" s="153">
        <v>7</v>
      </c>
      <c r="CZ90" s="132">
        <v>1.3999999999999999E-4</v>
      </c>
    </row>
    <row r="91" spans="1:104" x14ac:dyDescent="0.2">
      <c r="A91" s="160"/>
      <c r="B91" s="162"/>
      <c r="C91" s="203" t="s">
        <v>194</v>
      </c>
      <c r="D91" s="204"/>
      <c r="E91" s="163">
        <v>5.04</v>
      </c>
      <c r="F91" s="164"/>
      <c r="G91" s="165"/>
      <c r="M91" s="161" t="s">
        <v>194</v>
      </c>
      <c r="O91" s="153"/>
    </row>
    <row r="92" spans="1:104" x14ac:dyDescent="0.2">
      <c r="A92" s="154">
        <v>42</v>
      </c>
      <c r="B92" s="155" t="s">
        <v>195</v>
      </c>
      <c r="C92" s="156" t="s">
        <v>196</v>
      </c>
      <c r="D92" s="157" t="s">
        <v>97</v>
      </c>
      <c r="E92" s="158">
        <v>47.25</v>
      </c>
      <c r="F92" s="158">
        <v>0</v>
      </c>
      <c r="G92" s="159">
        <f>E92*F92</f>
        <v>0</v>
      </c>
      <c r="O92" s="153">
        <v>2</v>
      </c>
      <c r="AA92" s="132">
        <v>3</v>
      </c>
      <c r="AB92" s="132">
        <v>7</v>
      </c>
      <c r="AC92" s="132">
        <v>551100011</v>
      </c>
      <c r="AZ92" s="132">
        <v>2</v>
      </c>
      <c r="BA92" s="132">
        <f>IF(AZ92=1,G92,0)</f>
        <v>0</v>
      </c>
      <c r="BB92" s="132">
        <f>IF(AZ92=2,G92,0)</f>
        <v>0</v>
      </c>
      <c r="BC92" s="132">
        <f>IF(AZ92=3,G92,0)</f>
        <v>0</v>
      </c>
      <c r="BD92" s="132">
        <f>IF(AZ92=4,G92,0)</f>
        <v>0</v>
      </c>
      <c r="BE92" s="132">
        <f>IF(AZ92=5,G92,0)</f>
        <v>0</v>
      </c>
      <c r="CA92" s="153">
        <v>3</v>
      </c>
      <c r="CB92" s="153">
        <v>7</v>
      </c>
      <c r="CZ92" s="132">
        <v>2.0000000000000001E-4</v>
      </c>
    </row>
    <row r="93" spans="1:104" x14ac:dyDescent="0.2">
      <c r="A93" s="160"/>
      <c r="B93" s="162"/>
      <c r="C93" s="203" t="s">
        <v>197</v>
      </c>
      <c r="D93" s="204"/>
      <c r="E93" s="163">
        <v>47.25</v>
      </c>
      <c r="F93" s="164"/>
      <c r="G93" s="165"/>
      <c r="M93" s="161" t="s">
        <v>197</v>
      </c>
      <c r="O93" s="153"/>
    </row>
    <row r="94" spans="1:104" x14ac:dyDescent="0.2">
      <c r="A94" s="154">
        <v>43</v>
      </c>
      <c r="B94" s="155" t="s">
        <v>198</v>
      </c>
      <c r="C94" s="156" t="s">
        <v>199</v>
      </c>
      <c r="D94" s="157" t="s">
        <v>97</v>
      </c>
      <c r="E94" s="158">
        <v>6.3</v>
      </c>
      <c r="F94" s="158">
        <v>0</v>
      </c>
      <c r="G94" s="159">
        <f>E94*F94</f>
        <v>0</v>
      </c>
      <c r="O94" s="153">
        <v>2</v>
      </c>
      <c r="AA94" s="132">
        <v>3</v>
      </c>
      <c r="AB94" s="132">
        <v>7</v>
      </c>
      <c r="AC94" s="132">
        <v>551100012</v>
      </c>
      <c r="AZ94" s="132">
        <v>2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53">
        <v>3</v>
      </c>
      <c r="CB94" s="153">
        <v>7</v>
      </c>
      <c r="CZ94" s="132">
        <v>3.2000000000000003E-4</v>
      </c>
    </row>
    <row r="95" spans="1:104" x14ac:dyDescent="0.2">
      <c r="A95" s="160"/>
      <c r="B95" s="162"/>
      <c r="C95" s="203" t="s">
        <v>200</v>
      </c>
      <c r="D95" s="204"/>
      <c r="E95" s="163">
        <v>6.3</v>
      </c>
      <c r="F95" s="164"/>
      <c r="G95" s="165"/>
      <c r="M95" s="161" t="s">
        <v>200</v>
      </c>
      <c r="O95" s="153"/>
    </row>
    <row r="96" spans="1:104" x14ac:dyDescent="0.2">
      <c r="A96" s="154">
        <v>44</v>
      </c>
      <c r="B96" s="155" t="s">
        <v>201</v>
      </c>
      <c r="C96" s="156" t="s">
        <v>202</v>
      </c>
      <c r="D96" s="157" t="s">
        <v>97</v>
      </c>
      <c r="E96" s="158">
        <v>2.52</v>
      </c>
      <c r="F96" s="158">
        <v>0</v>
      </c>
      <c r="G96" s="159">
        <f>E96*F96</f>
        <v>0</v>
      </c>
      <c r="O96" s="153">
        <v>2</v>
      </c>
      <c r="AA96" s="132">
        <v>3</v>
      </c>
      <c r="AB96" s="132">
        <v>7</v>
      </c>
      <c r="AC96" s="132">
        <v>551100013</v>
      </c>
      <c r="AZ96" s="132">
        <v>2</v>
      </c>
      <c r="BA96" s="132">
        <f>IF(AZ96=1,G96,0)</f>
        <v>0</v>
      </c>
      <c r="BB96" s="132">
        <f>IF(AZ96=2,G96,0)</f>
        <v>0</v>
      </c>
      <c r="BC96" s="132">
        <f>IF(AZ96=3,G96,0)</f>
        <v>0</v>
      </c>
      <c r="BD96" s="132">
        <f>IF(AZ96=4,G96,0)</f>
        <v>0</v>
      </c>
      <c r="BE96" s="132">
        <f>IF(AZ96=5,G96,0)</f>
        <v>0</v>
      </c>
      <c r="CA96" s="153">
        <v>3</v>
      </c>
      <c r="CB96" s="153">
        <v>7</v>
      </c>
      <c r="CZ96" s="132">
        <v>5.1999999999999995E-4</v>
      </c>
    </row>
    <row r="97" spans="1:104" x14ac:dyDescent="0.2">
      <c r="A97" s="160"/>
      <c r="B97" s="162"/>
      <c r="C97" s="203" t="s">
        <v>135</v>
      </c>
      <c r="D97" s="204"/>
      <c r="E97" s="163">
        <v>2.52</v>
      </c>
      <c r="F97" s="164"/>
      <c r="G97" s="165"/>
      <c r="M97" s="161" t="s">
        <v>135</v>
      </c>
      <c r="O97" s="153"/>
    </row>
    <row r="98" spans="1:104" x14ac:dyDescent="0.2">
      <c r="A98" s="154">
        <v>45</v>
      </c>
      <c r="B98" s="155" t="s">
        <v>203</v>
      </c>
      <c r="C98" s="156" t="s">
        <v>204</v>
      </c>
      <c r="D98" s="157" t="s">
        <v>97</v>
      </c>
      <c r="E98" s="158">
        <v>6.3</v>
      </c>
      <c r="F98" s="158">
        <v>0</v>
      </c>
      <c r="G98" s="159">
        <f>E98*F98</f>
        <v>0</v>
      </c>
      <c r="O98" s="153">
        <v>2</v>
      </c>
      <c r="AA98" s="132">
        <v>3</v>
      </c>
      <c r="AB98" s="132">
        <v>7</v>
      </c>
      <c r="AC98" s="132">
        <v>551100014</v>
      </c>
      <c r="AZ98" s="132">
        <v>2</v>
      </c>
      <c r="BA98" s="132">
        <f>IF(AZ98=1,G98,0)</f>
        <v>0</v>
      </c>
      <c r="BB98" s="132">
        <f>IF(AZ98=2,G98,0)</f>
        <v>0</v>
      </c>
      <c r="BC98" s="132">
        <f>IF(AZ98=3,G98,0)</f>
        <v>0</v>
      </c>
      <c r="BD98" s="132">
        <f>IF(AZ98=4,G98,0)</f>
        <v>0</v>
      </c>
      <c r="BE98" s="132">
        <f>IF(AZ98=5,G98,0)</f>
        <v>0</v>
      </c>
      <c r="CA98" s="153">
        <v>3</v>
      </c>
      <c r="CB98" s="153">
        <v>7</v>
      </c>
      <c r="CZ98" s="132">
        <v>7.6999999999999996E-4</v>
      </c>
    </row>
    <row r="99" spans="1:104" x14ac:dyDescent="0.2">
      <c r="A99" s="160"/>
      <c r="B99" s="162"/>
      <c r="C99" s="203" t="s">
        <v>200</v>
      </c>
      <c r="D99" s="204"/>
      <c r="E99" s="163">
        <v>6.3</v>
      </c>
      <c r="F99" s="164"/>
      <c r="G99" s="165"/>
      <c r="M99" s="161" t="s">
        <v>200</v>
      </c>
      <c r="O99" s="153"/>
    </row>
    <row r="100" spans="1:104" x14ac:dyDescent="0.2">
      <c r="A100" s="154">
        <v>46</v>
      </c>
      <c r="B100" s="155" t="s">
        <v>205</v>
      </c>
      <c r="C100" s="156" t="s">
        <v>206</v>
      </c>
      <c r="D100" s="157" t="s">
        <v>97</v>
      </c>
      <c r="E100" s="158">
        <v>1.26</v>
      </c>
      <c r="F100" s="158">
        <v>0</v>
      </c>
      <c r="G100" s="159">
        <f>E100*F100</f>
        <v>0</v>
      </c>
      <c r="O100" s="153">
        <v>2</v>
      </c>
      <c r="AA100" s="132">
        <v>3</v>
      </c>
      <c r="AB100" s="132">
        <v>7</v>
      </c>
      <c r="AC100" s="132">
        <v>551100015</v>
      </c>
      <c r="AZ100" s="132">
        <v>2</v>
      </c>
      <c r="BA100" s="132">
        <f>IF(AZ100=1,G100,0)</f>
        <v>0</v>
      </c>
      <c r="BB100" s="132">
        <f>IF(AZ100=2,G100,0)</f>
        <v>0</v>
      </c>
      <c r="BC100" s="132">
        <f>IF(AZ100=3,G100,0)</f>
        <v>0</v>
      </c>
      <c r="BD100" s="132">
        <f>IF(AZ100=4,G100,0)</f>
        <v>0</v>
      </c>
      <c r="BE100" s="132">
        <f>IF(AZ100=5,G100,0)</f>
        <v>0</v>
      </c>
      <c r="CA100" s="153">
        <v>3</v>
      </c>
      <c r="CB100" s="153">
        <v>7</v>
      </c>
      <c r="CZ100" s="132">
        <v>1.24E-3</v>
      </c>
    </row>
    <row r="101" spans="1:104" x14ac:dyDescent="0.2">
      <c r="A101" s="160"/>
      <c r="B101" s="162"/>
      <c r="C101" s="203" t="s">
        <v>207</v>
      </c>
      <c r="D101" s="204"/>
      <c r="E101" s="163">
        <v>1.26</v>
      </c>
      <c r="F101" s="164"/>
      <c r="G101" s="165"/>
      <c r="M101" s="161" t="s">
        <v>207</v>
      </c>
      <c r="O101" s="153"/>
    </row>
    <row r="102" spans="1:104" x14ac:dyDescent="0.2">
      <c r="A102" s="154">
        <v>47</v>
      </c>
      <c r="B102" s="155" t="s">
        <v>208</v>
      </c>
      <c r="C102" s="156" t="s">
        <v>209</v>
      </c>
      <c r="D102" s="157" t="s">
        <v>210</v>
      </c>
      <c r="E102" s="158">
        <v>451.08</v>
      </c>
      <c r="F102" s="158">
        <v>0</v>
      </c>
      <c r="G102" s="159">
        <f>E102*F102</f>
        <v>0</v>
      </c>
      <c r="O102" s="153">
        <v>2</v>
      </c>
      <c r="AA102" s="132">
        <v>12</v>
      </c>
      <c r="AB102" s="132">
        <v>1</v>
      </c>
      <c r="AC102" s="132">
        <v>172</v>
      </c>
      <c r="AZ102" s="132">
        <v>2</v>
      </c>
      <c r="BA102" s="132">
        <f>IF(AZ102=1,G102,0)</f>
        <v>0</v>
      </c>
      <c r="BB102" s="132">
        <f>IF(AZ102=2,G102,0)</f>
        <v>0</v>
      </c>
      <c r="BC102" s="132">
        <f>IF(AZ102=3,G102,0)</f>
        <v>0</v>
      </c>
      <c r="BD102" s="132">
        <f>IF(AZ102=4,G102,0)</f>
        <v>0</v>
      </c>
      <c r="BE102" s="132">
        <f>IF(AZ102=5,G102,0)</f>
        <v>0</v>
      </c>
      <c r="CA102" s="153">
        <v>12</v>
      </c>
      <c r="CB102" s="153">
        <v>1</v>
      </c>
      <c r="CZ102" s="132">
        <v>0.02</v>
      </c>
    </row>
    <row r="103" spans="1:104" x14ac:dyDescent="0.2">
      <c r="A103" s="160"/>
      <c r="B103" s="162"/>
      <c r="C103" s="203" t="s">
        <v>169</v>
      </c>
      <c r="D103" s="204"/>
      <c r="E103" s="163">
        <v>451.08</v>
      </c>
      <c r="F103" s="164"/>
      <c r="G103" s="165"/>
      <c r="M103" s="161" t="s">
        <v>169</v>
      </c>
      <c r="O103" s="153"/>
    </row>
    <row r="104" spans="1:104" x14ac:dyDescent="0.2">
      <c r="A104" s="154">
        <v>48</v>
      </c>
      <c r="B104" s="155" t="s">
        <v>173</v>
      </c>
      <c r="C104" s="156" t="s">
        <v>211</v>
      </c>
      <c r="D104" s="157" t="s">
        <v>97</v>
      </c>
      <c r="E104" s="158">
        <v>83.16</v>
      </c>
      <c r="F104" s="158">
        <v>0</v>
      </c>
      <c r="G104" s="159">
        <f>E104*F104</f>
        <v>0</v>
      </c>
      <c r="O104" s="153">
        <v>2</v>
      </c>
      <c r="AA104" s="132">
        <v>12</v>
      </c>
      <c r="AB104" s="132">
        <v>1</v>
      </c>
      <c r="AC104" s="132">
        <v>99</v>
      </c>
      <c r="AZ104" s="132">
        <v>2</v>
      </c>
      <c r="BA104" s="132">
        <f>IF(AZ104=1,G104,0)</f>
        <v>0</v>
      </c>
      <c r="BB104" s="132">
        <f>IF(AZ104=2,G104,0)</f>
        <v>0</v>
      </c>
      <c r="BC104" s="132">
        <f>IF(AZ104=3,G104,0)</f>
        <v>0</v>
      </c>
      <c r="BD104" s="132">
        <f>IF(AZ104=4,G104,0)</f>
        <v>0</v>
      </c>
      <c r="BE104" s="132">
        <f>IF(AZ104=5,G104,0)</f>
        <v>0</v>
      </c>
      <c r="CA104" s="153">
        <v>12</v>
      </c>
      <c r="CB104" s="153">
        <v>1</v>
      </c>
      <c r="CZ104" s="132">
        <v>0</v>
      </c>
    </row>
    <row r="105" spans="1:104" x14ac:dyDescent="0.2">
      <c r="A105" s="160"/>
      <c r="B105" s="162"/>
      <c r="C105" s="203" t="s">
        <v>212</v>
      </c>
      <c r="D105" s="204"/>
      <c r="E105" s="163">
        <v>83.16</v>
      </c>
      <c r="F105" s="164"/>
      <c r="G105" s="165"/>
      <c r="M105" s="161" t="s">
        <v>212</v>
      </c>
      <c r="O105" s="153"/>
    </row>
    <row r="106" spans="1:104" x14ac:dyDescent="0.2">
      <c r="A106" s="154">
        <v>49</v>
      </c>
      <c r="B106" s="155" t="s">
        <v>213</v>
      </c>
      <c r="C106" s="156" t="s">
        <v>214</v>
      </c>
      <c r="D106" s="157" t="s">
        <v>97</v>
      </c>
      <c r="E106" s="158">
        <v>0.63</v>
      </c>
      <c r="F106" s="158">
        <v>0</v>
      </c>
      <c r="G106" s="159">
        <f>E106*F106</f>
        <v>0</v>
      </c>
      <c r="O106" s="153">
        <v>2</v>
      </c>
      <c r="AA106" s="132">
        <v>12</v>
      </c>
      <c r="AB106" s="132">
        <v>1</v>
      </c>
      <c r="AC106" s="132">
        <v>146</v>
      </c>
      <c r="AZ106" s="132">
        <v>2</v>
      </c>
      <c r="BA106" s="132">
        <f>IF(AZ106=1,G106,0)</f>
        <v>0</v>
      </c>
      <c r="BB106" s="132">
        <f>IF(AZ106=2,G106,0)</f>
        <v>0</v>
      </c>
      <c r="BC106" s="132">
        <f>IF(AZ106=3,G106,0)</f>
        <v>0</v>
      </c>
      <c r="BD106" s="132">
        <f>IF(AZ106=4,G106,0)</f>
        <v>0</v>
      </c>
      <c r="BE106" s="132">
        <f>IF(AZ106=5,G106,0)</f>
        <v>0</v>
      </c>
      <c r="CA106" s="153">
        <v>12</v>
      </c>
      <c r="CB106" s="153">
        <v>1</v>
      </c>
      <c r="CZ106" s="132">
        <v>0</v>
      </c>
    </row>
    <row r="107" spans="1:104" x14ac:dyDescent="0.2">
      <c r="A107" s="160"/>
      <c r="B107" s="162"/>
      <c r="C107" s="203" t="s">
        <v>175</v>
      </c>
      <c r="D107" s="204"/>
      <c r="E107" s="163">
        <v>0.63</v>
      </c>
      <c r="F107" s="164"/>
      <c r="G107" s="165"/>
      <c r="M107" s="161" t="s">
        <v>175</v>
      </c>
      <c r="O107" s="153"/>
    </row>
    <row r="108" spans="1:104" x14ac:dyDescent="0.2">
      <c r="A108" s="154">
        <v>50</v>
      </c>
      <c r="B108" s="155" t="s">
        <v>215</v>
      </c>
      <c r="C108" s="156" t="s">
        <v>216</v>
      </c>
      <c r="D108" s="157" t="s">
        <v>97</v>
      </c>
      <c r="E108" s="158">
        <v>0.63</v>
      </c>
      <c r="F108" s="158">
        <v>0</v>
      </c>
      <c r="G108" s="159">
        <f>E108*F108</f>
        <v>0</v>
      </c>
      <c r="O108" s="153">
        <v>2</v>
      </c>
      <c r="AA108" s="132">
        <v>12</v>
      </c>
      <c r="AB108" s="132">
        <v>1</v>
      </c>
      <c r="AC108" s="132">
        <v>145</v>
      </c>
      <c r="AZ108" s="132">
        <v>2</v>
      </c>
      <c r="BA108" s="132">
        <f>IF(AZ108=1,G108,0)</f>
        <v>0</v>
      </c>
      <c r="BB108" s="132">
        <f>IF(AZ108=2,G108,0)</f>
        <v>0</v>
      </c>
      <c r="BC108" s="132">
        <f>IF(AZ108=3,G108,0)</f>
        <v>0</v>
      </c>
      <c r="BD108" s="132">
        <f>IF(AZ108=4,G108,0)</f>
        <v>0</v>
      </c>
      <c r="BE108" s="132">
        <f>IF(AZ108=5,G108,0)</f>
        <v>0</v>
      </c>
      <c r="CA108" s="153">
        <v>12</v>
      </c>
      <c r="CB108" s="153">
        <v>1</v>
      </c>
      <c r="CZ108" s="132">
        <v>0</v>
      </c>
    </row>
    <row r="109" spans="1:104" x14ac:dyDescent="0.2">
      <c r="A109" s="160"/>
      <c r="B109" s="162"/>
      <c r="C109" s="203" t="s">
        <v>175</v>
      </c>
      <c r="D109" s="204"/>
      <c r="E109" s="163">
        <v>0.63</v>
      </c>
      <c r="F109" s="164"/>
      <c r="G109" s="165"/>
      <c r="M109" s="161" t="s">
        <v>175</v>
      </c>
      <c r="O109" s="153"/>
    </row>
    <row r="110" spans="1:104" x14ac:dyDescent="0.2">
      <c r="A110" s="154">
        <v>51</v>
      </c>
      <c r="B110" s="155" t="s">
        <v>217</v>
      </c>
      <c r="C110" s="156" t="s">
        <v>218</v>
      </c>
      <c r="D110" s="157" t="s">
        <v>61</v>
      </c>
      <c r="E110" s="158"/>
      <c r="F110" s="158"/>
      <c r="G110" s="159">
        <f>E110*F110</f>
        <v>0</v>
      </c>
      <c r="O110" s="153">
        <v>2</v>
      </c>
      <c r="AA110" s="132">
        <v>7</v>
      </c>
      <c r="AB110" s="132">
        <v>1002</v>
      </c>
      <c r="AC110" s="132">
        <v>5</v>
      </c>
      <c r="AZ110" s="132">
        <v>2</v>
      </c>
      <c r="BA110" s="132">
        <f>IF(AZ110=1,G110,0)</f>
        <v>0</v>
      </c>
      <c r="BB110" s="132">
        <f>IF(AZ110=2,G110,0)</f>
        <v>0</v>
      </c>
      <c r="BC110" s="132">
        <f>IF(AZ110=3,G110,0)</f>
        <v>0</v>
      </c>
      <c r="BD110" s="132">
        <f>IF(AZ110=4,G110,0)</f>
        <v>0</v>
      </c>
      <c r="BE110" s="132">
        <f>IF(AZ110=5,G110,0)</f>
        <v>0</v>
      </c>
      <c r="CA110" s="153">
        <v>7</v>
      </c>
      <c r="CB110" s="153">
        <v>1002</v>
      </c>
      <c r="CZ110" s="132">
        <v>0</v>
      </c>
    </row>
    <row r="111" spans="1:104" x14ac:dyDescent="0.2">
      <c r="A111" s="154">
        <v>52</v>
      </c>
      <c r="B111" s="155" t="s">
        <v>219</v>
      </c>
      <c r="C111" s="156" t="s">
        <v>220</v>
      </c>
      <c r="D111" s="157" t="s">
        <v>61</v>
      </c>
      <c r="E111" s="158"/>
      <c r="F111" s="158"/>
      <c r="G111" s="159">
        <f>E111*F111</f>
        <v>0</v>
      </c>
      <c r="O111" s="153">
        <v>2</v>
      </c>
      <c r="AA111" s="132">
        <v>7</v>
      </c>
      <c r="AB111" s="132">
        <v>1002</v>
      </c>
      <c r="AC111" s="132">
        <v>5</v>
      </c>
      <c r="AZ111" s="132">
        <v>2</v>
      </c>
      <c r="BA111" s="132">
        <f>IF(AZ111=1,G111,0)</f>
        <v>0</v>
      </c>
      <c r="BB111" s="132">
        <f>IF(AZ111=2,G111,0)</f>
        <v>0</v>
      </c>
      <c r="BC111" s="132">
        <f>IF(AZ111=3,G111,0)</f>
        <v>0</v>
      </c>
      <c r="BD111" s="132">
        <f>IF(AZ111=4,G111,0)</f>
        <v>0</v>
      </c>
      <c r="BE111" s="132">
        <f>IF(AZ111=5,G111,0)</f>
        <v>0</v>
      </c>
      <c r="CA111" s="153">
        <v>7</v>
      </c>
      <c r="CB111" s="153">
        <v>1002</v>
      </c>
      <c r="CZ111" s="132">
        <v>0</v>
      </c>
    </row>
    <row r="112" spans="1:104" x14ac:dyDescent="0.2">
      <c r="A112" s="166"/>
      <c r="B112" s="167" t="s">
        <v>73</v>
      </c>
      <c r="C112" s="168" t="str">
        <f>CONCATENATE(B39," ",C39)</f>
        <v>722 Vnitřní vodovod</v>
      </c>
      <c r="D112" s="169"/>
      <c r="E112" s="170"/>
      <c r="F112" s="171"/>
      <c r="G112" s="172">
        <f>SUM(G39:G111)</f>
        <v>0</v>
      </c>
      <c r="O112" s="153">
        <v>4</v>
      </c>
      <c r="BA112" s="173">
        <f>SUM(BA39:BA111)</f>
        <v>0</v>
      </c>
      <c r="BB112" s="173">
        <f>SUM(BB39:BB111)</f>
        <v>0</v>
      </c>
      <c r="BC112" s="173">
        <f>SUM(BC39:BC111)</f>
        <v>0</v>
      </c>
      <c r="BD112" s="173">
        <f>SUM(BD39:BD111)</f>
        <v>0</v>
      </c>
      <c r="BE112" s="173">
        <f>SUM(BE39:BE111)</f>
        <v>0</v>
      </c>
    </row>
    <row r="113" spans="1:104" x14ac:dyDescent="0.2">
      <c r="A113" s="147" t="s">
        <v>72</v>
      </c>
      <c r="B113" s="148" t="s">
        <v>221</v>
      </c>
      <c r="C113" s="149" t="s">
        <v>222</v>
      </c>
      <c r="D113" s="150"/>
      <c r="E113" s="151"/>
      <c r="F113" s="151"/>
      <c r="G113" s="152"/>
      <c r="O113" s="153">
        <v>1</v>
      </c>
    </row>
    <row r="114" spans="1:104" ht="22.5" x14ac:dyDescent="0.2">
      <c r="A114" s="154">
        <v>53</v>
      </c>
      <c r="B114" s="155" t="s">
        <v>223</v>
      </c>
      <c r="C114" s="156" t="s">
        <v>224</v>
      </c>
      <c r="D114" s="157" t="s">
        <v>97</v>
      </c>
      <c r="E114" s="158">
        <v>3.78</v>
      </c>
      <c r="F114" s="158">
        <v>0</v>
      </c>
      <c r="G114" s="159">
        <f>E114*F114</f>
        <v>0</v>
      </c>
      <c r="O114" s="153">
        <v>2</v>
      </c>
      <c r="AA114" s="132">
        <v>12</v>
      </c>
      <c r="AB114" s="132">
        <v>1</v>
      </c>
      <c r="AC114" s="132">
        <v>175</v>
      </c>
      <c r="AZ114" s="132">
        <v>2</v>
      </c>
      <c r="BA114" s="132">
        <f>IF(AZ114=1,G114,0)</f>
        <v>0</v>
      </c>
      <c r="BB114" s="132">
        <f>IF(AZ114=2,G114,0)</f>
        <v>0</v>
      </c>
      <c r="BC114" s="132">
        <f>IF(AZ114=3,G114,0)</f>
        <v>0</v>
      </c>
      <c r="BD114" s="132">
        <f>IF(AZ114=4,G114,0)</f>
        <v>0</v>
      </c>
      <c r="BE114" s="132">
        <f>IF(AZ114=5,G114,0)</f>
        <v>0</v>
      </c>
      <c r="CA114" s="153">
        <v>12</v>
      </c>
      <c r="CB114" s="153">
        <v>1</v>
      </c>
      <c r="CZ114" s="132">
        <v>5.0000000000000002E-5</v>
      </c>
    </row>
    <row r="115" spans="1:104" x14ac:dyDescent="0.2">
      <c r="A115" s="160"/>
      <c r="B115" s="162"/>
      <c r="C115" s="203" t="s">
        <v>225</v>
      </c>
      <c r="D115" s="204"/>
      <c r="E115" s="163">
        <v>3.78</v>
      </c>
      <c r="F115" s="164"/>
      <c r="G115" s="165"/>
      <c r="M115" s="161" t="s">
        <v>225</v>
      </c>
      <c r="O115" s="153"/>
    </row>
    <row r="116" spans="1:104" ht="22.5" x14ac:dyDescent="0.2">
      <c r="A116" s="154">
        <v>54</v>
      </c>
      <c r="B116" s="155" t="s">
        <v>226</v>
      </c>
      <c r="C116" s="156" t="s">
        <v>227</v>
      </c>
      <c r="D116" s="157" t="s">
        <v>97</v>
      </c>
      <c r="E116" s="158">
        <v>0.63</v>
      </c>
      <c r="F116" s="158">
        <v>0</v>
      </c>
      <c r="G116" s="159">
        <f>E116*F116</f>
        <v>0</v>
      </c>
      <c r="O116" s="153">
        <v>2</v>
      </c>
      <c r="AA116" s="132">
        <v>12</v>
      </c>
      <c r="AB116" s="132">
        <v>1</v>
      </c>
      <c r="AC116" s="132">
        <v>141</v>
      </c>
      <c r="AZ116" s="132">
        <v>2</v>
      </c>
      <c r="BA116" s="132">
        <f>IF(AZ116=1,G116,0)</f>
        <v>0</v>
      </c>
      <c r="BB116" s="132">
        <f>IF(AZ116=2,G116,0)</f>
        <v>0</v>
      </c>
      <c r="BC116" s="132">
        <f>IF(AZ116=3,G116,0)</f>
        <v>0</v>
      </c>
      <c r="BD116" s="132">
        <f>IF(AZ116=4,G116,0)</f>
        <v>0</v>
      </c>
      <c r="BE116" s="132">
        <f>IF(AZ116=5,G116,0)</f>
        <v>0</v>
      </c>
      <c r="CA116" s="153">
        <v>12</v>
      </c>
      <c r="CB116" s="153">
        <v>1</v>
      </c>
      <c r="CZ116" s="132">
        <v>5.0000000000000001E-3</v>
      </c>
    </row>
    <row r="117" spans="1:104" x14ac:dyDescent="0.2">
      <c r="A117" s="160"/>
      <c r="B117" s="162"/>
      <c r="C117" s="203" t="s">
        <v>175</v>
      </c>
      <c r="D117" s="204"/>
      <c r="E117" s="163">
        <v>0.63</v>
      </c>
      <c r="F117" s="164"/>
      <c r="G117" s="165"/>
      <c r="M117" s="161" t="s">
        <v>175</v>
      </c>
      <c r="O117" s="153"/>
    </row>
    <row r="118" spans="1:104" x14ac:dyDescent="0.2">
      <c r="A118" s="154">
        <v>55</v>
      </c>
      <c r="B118" s="155" t="s">
        <v>228</v>
      </c>
      <c r="C118" s="156" t="s">
        <v>229</v>
      </c>
      <c r="D118" s="157" t="s">
        <v>61</v>
      </c>
      <c r="E118" s="158"/>
      <c r="F118" s="158"/>
      <c r="G118" s="159">
        <f>E118*F118</f>
        <v>0</v>
      </c>
      <c r="O118" s="153">
        <v>2</v>
      </c>
      <c r="AA118" s="132">
        <v>7</v>
      </c>
      <c r="AB118" s="132">
        <v>1002</v>
      </c>
      <c r="AC118" s="132">
        <v>5</v>
      </c>
      <c r="AZ118" s="132">
        <v>2</v>
      </c>
      <c r="BA118" s="132">
        <f>IF(AZ118=1,G118,0)</f>
        <v>0</v>
      </c>
      <c r="BB118" s="132">
        <f>IF(AZ118=2,G118,0)</f>
        <v>0</v>
      </c>
      <c r="BC118" s="132">
        <f>IF(AZ118=3,G118,0)</f>
        <v>0</v>
      </c>
      <c r="BD118" s="132">
        <f>IF(AZ118=4,G118,0)</f>
        <v>0</v>
      </c>
      <c r="BE118" s="132">
        <f>IF(AZ118=5,G118,0)</f>
        <v>0</v>
      </c>
      <c r="CA118" s="153">
        <v>7</v>
      </c>
      <c r="CB118" s="153">
        <v>1002</v>
      </c>
      <c r="CZ118" s="132">
        <v>0</v>
      </c>
    </row>
    <row r="119" spans="1:104" x14ac:dyDescent="0.2">
      <c r="A119" s="154">
        <v>56</v>
      </c>
      <c r="B119" s="155" t="s">
        <v>230</v>
      </c>
      <c r="C119" s="156" t="s">
        <v>231</v>
      </c>
      <c r="D119" s="157" t="s">
        <v>61</v>
      </c>
      <c r="E119" s="158"/>
      <c r="F119" s="158"/>
      <c r="G119" s="159">
        <f>E119*F119</f>
        <v>0</v>
      </c>
      <c r="O119" s="153">
        <v>2</v>
      </c>
      <c r="AA119" s="132">
        <v>7</v>
      </c>
      <c r="AB119" s="132">
        <v>1002</v>
      </c>
      <c r="AC119" s="132">
        <v>5</v>
      </c>
      <c r="AZ119" s="132">
        <v>2</v>
      </c>
      <c r="BA119" s="132">
        <f>IF(AZ119=1,G119,0)</f>
        <v>0</v>
      </c>
      <c r="BB119" s="132">
        <f>IF(AZ119=2,G119,0)</f>
        <v>0</v>
      </c>
      <c r="BC119" s="132">
        <f>IF(AZ119=3,G119,0)</f>
        <v>0</v>
      </c>
      <c r="BD119" s="132">
        <f>IF(AZ119=4,G119,0)</f>
        <v>0</v>
      </c>
      <c r="BE119" s="132">
        <f>IF(AZ119=5,G119,0)</f>
        <v>0</v>
      </c>
      <c r="CA119" s="153">
        <v>7</v>
      </c>
      <c r="CB119" s="153">
        <v>1002</v>
      </c>
      <c r="CZ119" s="132">
        <v>0</v>
      </c>
    </row>
    <row r="120" spans="1:104" x14ac:dyDescent="0.2">
      <c r="A120" s="166"/>
      <c r="B120" s="167" t="s">
        <v>73</v>
      </c>
      <c r="C120" s="168" t="str">
        <f>CONCATENATE(B113," ",C113)</f>
        <v>724 Strojní vybavení</v>
      </c>
      <c r="D120" s="169"/>
      <c r="E120" s="170"/>
      <c r="F120" s="171"/>
      <c r="G120" s="172">
        <f>SUM(G113:G119)</f>
        <v>0</v>
      </c>
      <c r="O120" s="153">
        <v>4</v>
      </c>
      <c r="BA120" s="173">
        <f>SUM(BA113:BA119)</f>
        <v>0</v>
      </c>
      <c r="BB120" s="173">
        <f>SUM(BB113:BB119)</f>
        <v>0</v>
      </c>
      <c r="BC120" s="173">
        <f>SUM(BC113:BC119)</f>
        <v>0</v>
      </c>
      <c r="BD120" s="173">
        <f>SUM(BD113:BD119)</f>
        <v>0</v>
      </c>
      <c r="BE120" s="173">
        <f>SUM(BE113:BE119)</f>
        <v>0</v>
      </c>
    </row>
    <row r="121" spans="1:104" x14ac:dyDescent="0.2">
      <c r="A121" s="147" t="s">
        <v>72</v>
      </c>
      <c r="B121" s="148" t="s">
        <v>232</v>
      </c>
      <c r="C121" s="149" t="s">
        <v>233</v>
      </c>
      <c r="D121" s="150"/>
      <c r="E121" s="151"/>
      <c r="F121" s="151"/>
      <c r="G121" s="152"/>
      <c r="O121" s="153">
        <v>1</v>
      </c>
    </row>
    <row r="122" spans="1:104" x14ac:dyDescent="0.2">
      <c r="A122" s="154">
        <v>57</v>
      </c>
      <c r="B122" s="155" t="s">
        <v>234</v>
      </c>
      <c r="C122" s="156" t="s">
        <v>235</v>
      </c>
      <c r="D122" s="157" t="s">
        <v>236</v>
      </c>
      <c r="E122" s="158">
        <v>3.15</v>
      </c>
      <c r="F122" s="158">
        <v>0</v>
      </c>
      <c r="G122" s="159">
        <f>E122*F122</f>
        <v>0</v>
      </c>
      <c r="O122" s="153">
        <v>2</v>
      </c>
      <c r="AA122" s="132">
        <v>1</v>
      </c>
      <c r="AB122" s="132">
        <v>0</v>
      </c>
      <c r="AC122" s="132">
        <v>0</v>
      </c>
      <c r="AZ122" s="132">
        <v>2</v>
      </c>
      <c r="BA122" s="132">
        <f>IF(AZ122=1,G122,0)</f>
        <v>0</v>
      </c>
      <c r="BB122" s="132">
        <f>IF(AZ122=2,G122,0)</f>
        <v>0</v>
      </c>
      <c r="BC122" s="132">
        <f>IF(AZ122=3,G122,0)</f>
        <v>0</v>
      </c>
      <c r="BD122" s="132">
        <f>IF(AZ122=4,G122,0)</f>
        <v>0</v>
      </c>
      <c r="BE122" s="132">
        <f>IF(AZ122=5,G122,0)</f>
        <v>0</v>
      </c>
      <c r="CA122" s="153">
        <v>1</v>
      </c>
      <c r="CB122" s="153">
        <v>0</v>
      </c>
      <c r="CZ122" s="132">
        <v>0</v>
      </c>
    </row>
    <row r="123" spans="1:104" x14ac:dyDescent="0.2">
      <c r="A123" s="160"/>
      <c r="B123" s="162"/>
      <c r="C123" s="203" t="s">
        <v>237</v>
      </c>
      <c r="D123" s="204"/>
      <c r="E123" s="163">
        <v>0</v>
      </c>
      <c r="F123" s="164"/>
      <c r="G123" s="165"/>
      <c r="M123" s="161" t="s">
        <v>237</v>
      </c>
      <c r="O123" s="153"/>
    </row>
    <row r="124" spans="1:104" x14ac:dyDescent="0.2">
      <c r="A124" s="160"/>
      <c r="B124" s="162"/>
      <c r="C124" s="203" t="s">
        <v>238</v>
      </c>
      <c r="D124" s="204"/>
      <c r="E124" s="163">
        <v>1.26</v>
      </c>
      <c r="F124" s="164"/>
      <c r="G124" s="165"/>
      <c r="M124" s="161" t="s">
        <v>238</v>
      </c>
      <c r="O124" s="153"/>
    </row>
    <row r="125" spans="1:104" x14ac:dyDescent="0.2">
      <c r="A125" s="160"/>
      <c r="B125" s="162"/>
      <c r="C125" s="203" t="s">
        <v>102</v>
      </c>
      <c r="D125" s="204"/>
      <c r="E125" s="163">
        <v>1.89</v>
      </c>
      <c r="F125" s="164"/>
      <c r="G125" s="165"/>
      <c r="M125" s="161" t="s">
        <v>102</v>
      </c>
      <c r="O125" s="153"/>
    </row>
    <row r="126" spans="1:104" x14ac:dyDescent="0.2">
      <c r="A126" s="154">
        <v>58</v>
      </c>
      <c r="B126" s="155" t="s">
        <v>239</v>
      </c>
      <c r="C126" s="156" t="s">
        <v>240</v>
      </c>
      <c r="D126" s="157" t="s">
        <v>236</v>
      </c>
      <c r="E126" s="158">
        <v>1.89</v>
      </c>
      <c r="F126" s="158">
        <v>0</v>
      </c>
      <c r="G126" s="159">
        <f>E126*F126</f>
        <v>0</v>
      </c>
      <c r="O126" s="153">
        <v>2</v>
      </c>
      <c r="AA126" s="132">
        <v>1</v>
      </c>
      <c r="AB126" s="132">
        <v>7</v>
      </c>
      <c r="AC126" s="132">
        <v>7</v>
      </c>
      <c r="AZ126" s="132">
        <v>2</v>
      </c>
      <c r="BA126" s="132">
        <f>IF(AZ126=1,G126,0)</f>
        <v>0</v>
      </c>
      <c r="BB126" s="132">
        <f>IF(AZ126=2,G126,0)</f>
        <v>0</v>
      </c>
      <c r="BC126" s="132">
        <f>IF(AZ126=3,G126,0)</f>
        <v>0</v>
      </c>
      <c r="BD126" s="132">
        <f>IF(AZ126=4,G126,0)</f>
        <v>0</v>
      </c>
      <c r="BE126" s="132">
        <f>IF(AZ126=5,G126,0)</f>
        <v>0</v>
      </c>
      <c r="CA126" s="153">
        <v>1</v>
      </c>
      <c r="CB126" s="153">
        <v>7</v>
      </c>
      <c r="CZ126" s="132">
        <v>1.8600000000000001E-3</v>
      </c>
    </row>
    <row r="127" spans="1:104" x14ac:dyDescent="0.2">
      <c r="A127" s="160"/>
      <c r="B127" s="162"/>
      <c r="C127" s="203" t="s">
        <v>237</v>
      </c>
      <c r="D127" s="204"/>
      <c r="E127" s="163">
        <v>0</v>
      </c>
      <c r="F127" s="164"/>
      <c r="G127" s="165"/>
      <c r="M127" s="161" t="s">
        <v>237</v>
      </c>
      <c r="O127" s="153"/>
    </row>
    <row r="128" spans="1:104" x14ac:dyDescent="0.2">
      <c r="A128" s="160"/>
      <c r="B128" s="162"/>
      <c r="C128" s="203" t="s">
        <v>238</v>
      </c>
      <c r="D128" s="204"/>
      <c r="E128" s="163">
        <v>1.26</v>
      </c>
      <c r="F128" s="164"/>
      <c r="G128" s="165"/>
      <c r="M128" s="161" t="s">
        <v>238</v>
      </c>
      <c r="O128" s="153"/>
    </row>
    <row r="129" spans="1:104" x14ac:dyDescent="0.2">
      <c r="A129" s="160"/>
      <c r="B129" s="162"/>
      <c r="C129" s="203" t="s">
        <v>112</v>
      </c>
      <c r="D129" s="204"/>
      <c r="E129" s="163">
        <v>0.63</v>
      </c>
      <c r="F129" s="164"/>
      <c r="G129" s="165"/>
      <c r="M129" s="161" t="s">
        <v>112</v>
      </c>
      <c r="O129" s="153"/>
    </row>
    <row r="130" spans="1:104" x14ac:dyDescent="0.2">
      <c r="A130" s="154">
        <v>59</v>
      </c>
      <c r="B130" s="155" t="s">
        <v>241</v>
      </c>
      <c r="C130" s="156" t="s">
        <v>242</v>
      </c>
      <c r="D130" s="157" t="s">
        <v>236</v>
      </c>
      <c r="E130" s="158">
        <v>1.26</v>
      </c>
      <c r="F130" s="158">
        <v>0</v>
      </c>
      <c r="G130" s="159">
        <f>E130*F130</f>
        <v>0</v>
      </c>
      <c r="O130" s="153">
        <v>2</v>
      </c>
      <c r="AA130" s="132">
        <v>1</v>
      </c>
      <c r="AB130" s="132">
        <v>7</v>
      </c>
      <c r="AC130" s="132">
        <v>7</v>
      </c>
      <c r="AZ130" s="132">
        <v>2</v>
      </c>
      <c r="BA130" s="132">
        <f>IF(AZ130=1,G130,0)</f>
        <v>0</v>
      </c>
      <c r="BB130" s="132">
        <f>IF(AZ130=2,G130,0)</f>
        <v>0</v>
      </c>
      <c r="BC130" s="132">
        <f>IF(AZ130=3,G130,0)</f>
        <v>0</v>
      </c>
      <c r="BD130" s="132">
        <f>IF(AZ130=4,G130,0)</f>
        <v>0</v>
      </c>
      <c r="BE130" s="132">
        <f>IF(AZ130=5,G130,0)</f>
        <v>0</v>
      </c>
      <c r="CA130" s="153">
        <v>1</v>
      </c>
      <c r="CB130" s="153">
        <v>7</v>
      </c>
      <c r="CZ130" s="132">
        <v>8.8999999999999995E-4</v>
      </c>
    </row>
    <row r="131" spans="1:104" x14ac:dyDescent="0.2">
      <c r="A131" s="160"/>
      <c r="B131" s="162"/>
      <c r="C131" s="203" t="s">
        <v>108</v>
      </c>
      <c r="D131" s="204"/>
      <c r="E131" s="163">
        <v>1.26</v>
      </c>
      <c r="F131" s="164"/>
      <c r="G131" s="165"/>
      <c r="M131" s="161" t="s">
        <v>108</v>
      </c>
      <c r="O131" s="153"/>
    </row>
    <row r="132" spans="1:104" x14ac:dyDescent="0.2">
      <c r="A132" s="154">
        <v>60</v>
      </c>
      <c r="B132" s="155" t="s">
        <v>243</v>
      </c>
      <c r="C132" s="156" t="s">
        <v>244</v>
      </c>
      <c r="D132" s="157" t="s">
        <v>236</v>
      </c>
      <c r="E132" s="158">
        <v>1.26</v>
      </c>
      <c r="F132" s="158">
        <v>0</v>
      </c>
      <c r="G132" s="159">
        <f>E132*F132</f>
        <v>0</v>
      </c>
      <c r="O132" s="153">
        <v>2</v>
      </c>
      <c r="AA132" s="132">
        <v>1</v>
      </c>
      <c r="AB132" s="132">
        <v>7</v>
      </c>
      <c r="AC132" s="132">
        <v>7</v>
      </c>
      <c r="AZ132" s="132">
        <v>2</v>
      </c>
      <c r="BA132" s="132">
        <f>IF(AZ132=1,G132,0)</f>
        <v>0</v>
      </c>
      <c r="BB132" s="132">
        <f>IF(AZ132=2,G132,0)</f>
        <v>0</v>
      </c>
      <c r="BC132" s="132">
        <f>IF(AZ132=3,G132,0)</f>
        <v>0</v>
      </c>
      <c r="BD132" s="132">
        <f>IF(AZ132=4,G132,0)</f>
        <v>0</v>
      </c>
      <c r="BE132" s="132">
        <f>IF(AZ132=5,G132,0)</f>
        <v>0</v>
      </c>
      <c r="CA132" s="153">
        <v>1</v>
      </c>
      <c r="CB132" s="153">
        <v>7</v>
      </c>
      <c r="CZ132" s="132">
        <v>0</v>
      </c>
    </row>
    <row r="133" spans="1:104" x14ac:dyDescent="0.2">
      <c r="A133" s="160"/>
      <c r="B133" s="162"/>
      <c r="C133" s="203" t="s">
        <v>108</v>
      </c>
      <c r="D133" s="204"/>
      <c r="E133" s="163">
        <v>1.26</v>
      </c>
      <c r="F133" s="164"/>
      <c r="G133" s="165"/>
      <c r="M133" s="161" t="s">
        <v>108</v>
      </c>
      <c r="O133" s="153"/>
    </row>
    <row r="134" spans="1:104" x14ac:dyDescent="0.2">
      <c r="A134" s="154">
        <v>61</v>
      </c>
      <c r="B134" s="155" t="s">
        <v>245</v>
      </c>
      <c r="C134" s="156" t="s">
        <v>246</v>
      </c>
      <c r="D134" s="157" t="s">
        <v>97</v>
      </c>
      <c r="E134" s="158">
        <v>1.89</v>
      </c>
      <c r="F134" s="158">
        <v>0</v>
      </c>
      <c r="G134" s="159">
        <f>E134*F134</f>
        <v>0</v>
      </c>
      <c r="O134" s="153">
        <v>2</v>
      </c>
      <c r="AA134" s="132">
        <v>1</v>
      </c>
      <c r="AB134" s="132">
        <v>7</v>
      </c>
      <c r="AC134" s="132">
        <v>7</v>
      </c>
      <c r="AZ134" s="132">
        <v>2</v>
      </c>
      <c r="BA134" s="132">
        <f>IF(AZ134=1,G134,0)</f>
        <v>0</v>
      </c>
      <c r="BB134" s="132">
        <f>IF(AZ134=2,G134,0)</f>
        <v>0</v>
      </c>
      <c r="BC134" s="132">
        <f>IF(AZ134=3,G134,0)</f>
        <v>0</v>
      </c>
      <c r="BD134" s="132">
        <f>IF(AZ134=4,G134,0)</f>
        <v>0</v>
      </c>
      <c r="BE134" s="132">
        <f>IF(AZ134=5,G134,0)</f>
        <v>0</v>
      </c>
      <c r="CA134" s="153">
        <v>1</v>
      </c>
      <c r="CB134" s="153">
        <v>7</v>
      </c>
      <c r="CZ134" s="132">
        <v>9.8999999999999999E-4</v>
      </c>
    </row>
    <row r="135" spans="1:104" x14ac:dyDescent="0.2">
      <c r="A135" s="160"/>
      <c r="B135" s="162"/>
      <c r="C135" s="203" t="s">
        <v>247</v>
      </c>
      <c r="D135" s="204"/>
      <c r="E135" s="163">
        <v>0</v>
      </c>
      <c r="F135" s="164"/>
      <c r="G135" s="165"/>
      <c r="M135" s="161" t="s">
        <v>247</v>
      </c>
      <c r="O135" s="153"/>
    </row>
    <row r="136" spans="1:104" x14ac:dyDescent="0.2">
      <c r="A136" s="160"/>
      <c r="B136" s="162"/>
      <c r="C136" s="203" t="s">
        <v>238</v>
      </c>
      <c r="D136" s="204"/>
      <c r="E136" s="163">
        <v>1.26</v>
      </c>
      <c r="F136" s="164"/>
      <c r="G136" s="165"/>
      <c r="M136" s="161" t="s">
        <v>238</v>
      </c>
      <c r="O136" s="153"/>
    </row>
    <row r="137" spans="1:104" x14ac:dyDescent="0.2">
      <c r="A137" s="160"/>
      <c r="B137" s="162"/>
      <c r="C137" s="203" t="s">
        <v>112</v>
      </c>
      <c r="D137" s="204"/>
      <c r="E137" s="163">
        <v>0.63</v>
      </c>
      <c r="F137" s="164"/>
      <c r="G137" s="165"/>
      <c r="M137" s="161" t="s">
        <v>112</v>
      </c>
      <c r="O137" s="153"/>
    </row>
    <row r="138" spans="1:104" x14ac:dyDescent="0.2">
      <c r="A138" s="154">
        <v>62</v>
      </c>
      <c r="B138" s="155" t="s">
        <v>248</v>
      </c>
      <c r="C138" s="156" t="s">
        <v>249</v>
      </c>
      <c r="D138" s="157" t="s">
        <v>236</v>
      </c>
      <c r="E138" s="158">
        <v>1.89</v>
      </c>
      <c r="F138" s="158">
        <v>0</v>
      </c>
      <c r="G138" s="159">
        <f>E138*F138</f>
        <v>0</v>
      </c>
      <c r="O138" s="153">
        <v>2</v>
      </c>
      <c r="AA138" s="132">
        <v>1</v>
      </c>
      <c r="AB138" s="132">
        <v>7</v>
      </c>
      <c r="AC138" s="132">
        <v>7</v>
      </c>
      <c r="AZ138" s="132">
        <v>2</v>
      </c>
      <c r="BA138" s="132">
        <f>IF(AZ138=1,G138,0)</f>
        <v>0</v>
      </c>
      <c r="BB138" s="132">
        <f>IF(AZ138=2,G138,0)</f>
        <v>0</v>
      </c>
      <c r="BC138" s="132">
        <f>IF(AZ138=3,G138,0)</f>
        <v>0</v>
      </c>
      <c r="BD138" s="132">
        <f>IF(AZ138=4,G138,0)</f>
        <v>0</v>
      </c>
      <c r="BE138" s="132">
        <f>IF(AZ138=5,G138,0)</f>
        <v>0</v>
      </c>
      <c r="CA138" s="153">
        <v>1</v>
      </c>
      <c r="CB138" s="153">
        <v>7</v>
      </c>
      <c r="CZ138" s="132">
        <v>0</v>
      </c>
    </row>
    <row r="139" spans="1:104" x14ac:dyDescent="0.2">
      <c r="A139" s="160"/>
      <c r="B139" s="162"/>
      <c r="C139" s="203" t="s">
        <v>247</v>
      </c>
      <c r="D139" s="204"/>
      <c r="E139" s="163">
        <v>0</v>
      </c>
      <c r="F139" s="164"/>
      <c r="G139" s="165"/>
      <c r="M139" s="161" t="s">
        <v>247</v>
      </c>
      <c r="O139" s="153"/>
    </row>
    <row r="140" spans="1:104" x14ac:dyDescent="0.2">
      <c r="A140" s="160"/>
      <c r="B140" s="162"/>
      <c r="C140" s="203" t="s">
        <v>238</v>
      </c>
      <c r="D140" s="204"/>
      <c r="E140" s="163">
        <v>1.26</v>
      </c>
      <c r="F140" s="164"/>
      <c r="G140" s="165"/>
      <c r="M140" s="161" t="s">
        <v>238</v>
      </c>
      <c r="O140" s="153"/>
    </row>
    <row r="141" spans="1:104" x14ac:dyDescent="0.2">
      <c r="A141" s="160"/>
      <c r="B141" s="162"/>
      <c r="C141" s="203" t="s">
        <v>112</v>
      </c>
      <c r="D141" s="204"/>
      <c r="E141" s="163">
        <v>0.63</v>
      </c>
      <c r="F141" s="164"/>
      <c r="G141" s="165"/>
      <c r="M141" s="161" t="s">
        <v>112</v>
      </c>
      <c r="O141" s="153"/>
    </row>
    <row r="142" spans="1:104" x14ac:dyDescent="0.2">
      <c r="A142" s="154">
        <v>63</v>
      </c>
      <c r="B142" s="155" t="s">
        <v>250</v>
      </c>
      <c r="C142" s="156" t="s">
        <v>251</v>
      </c>
      <c r="D142" s="157" t="s">
        <v>236</v>
      </c>
      <c r="E142" s="158">
        <v>2.52</v>
      </c>
      <c r="F142" s="158">
        <v>0</v>
      </c>
      <c r="G142" s="159">
        <f>E142*F142</f>
        <v>0</v>
      </c>
      <c r="O142" s="153">
        <v>2</v>
      </c>
      <c r="AA142" s="132">
        <v>1</v>
      </c>
      <c r="AB142" s="132">
        <v>7</v>
      </c>
      <c r="AC142" s="132">
        <v>7</v>
      </c>
      <c r="AZ142" s="132">
        <v>2</v>
      </c>
      <c r="BA142" s="132">
        <f>IF(AZ142=1,G142,0)</f>
        <v>0</v>
      </c>
      <c r="BB142" s="132">
        <f>IF(AZ142=2,G142,0)</f>
        <v>0</v>
      </c>
      <c r="BC142" s="132">
        <f>IF(AZ142=3,G142,0)</f>
        <v>0</v>
      </c>
      <c r="BD142" s="132">
        <f>IF(AZ142=4,G142,0)</f>
        <v>0</v>
      </c>
      <c r="BE142" s="132">
        <f>IF(AZ142=5,G142,0)</f>
        <v>0</v>
      </c>
      <c r="CA142" s="153">
        <v>1</v>
      </c>
      <c r="CB142" s="153">
        <v>7</v>
      </c>
      <c r="CZ142" s="132">
        <v>0</v>
      </c>
    </row>
    <row r="143" spans="1:104" x14ac:dyDescent="0.2">
      <c r="A143" s="160"/>
      <c r="B143" s="162"/>
      <c r="C143" s="203" t="s">
        <v>247</v>
      </c>
      <c r="D143" s="204"/>
      <c r="E143" s="163">
        <v>0</v>
      </c>
      <c r="F143" s="164"/>
      <c r="G143" s="165"/>
      <c r="M143" s="161" t="s">
        <v>247</v>
      </c>
      <c r="O143" s="153"/>
    </row>
    <row r="144" spans="1:104" x14ac:dyDescent="0.2">
      <c r="A144" s="160"/>
      <c r="B144" s="162"/>
      <c r="C144" s="203" t="s">
        <v>238</v>
      </c>
      <c r="D144" s="204"/>
      <c r="E144" s="163">
        <v>1.26</v>
      </c>
      <c r="F144" s="164"/>
      <c r="G144" s="165"/>
      <c r="M144" s="161" t="s">
        <v>238</v>
      </c>
      <c r="O144" s="153"/>
    </row>
    <row r="145" spans="1:104" x14ac:dyDescent="0.2">
      <c r="A145" s="160"/>
      <c r="B145" s="162"/>
      <c r="C145" s="203" t="s">
        <v>252</v>
      </c>
      <c r="D145" s="204"/>
      <c r="E145" s="163">
        <v>1.26</v>
      </c>
      <c r="F145" s="164"/>
      <c r="G145" s="165"/>
      <c r="M145" s="161" t="s">
        <v>252</v>
      </c>
      <c r="O145" s="153"/>
    </row>
    <row r="146" spans="1:104" x14ac:dyDescent="0.2">
      <c r="A146" s="154">
        <v>64</v>
      </c>
      <c r="B146" s="155" t="s">
        <v>253</v>
      </c>
      <c r="C146" s="156" t="s">
        <v>254</v>
      </c>
      <c r="D146" s="157" t="s">
        <v>236</v>
      </c>
      <c r="E146" s="158">
        <v>3.78</v>
      </c>
      <c r="F146" s="158">
        <v>0</v>
      </c>
      <c r="G146" s="159">
        <f>E146*F146</f>
        <v>0</v>
      </c>
      <c r="O146" s="153">
        <v>2</v>
      </c>
      <c r="AA146" s="132">
        <v>1</v>
      </c>
      <c r="AB146" s="132">
        <v>7</v>
      </c>
      <c r="AC146" s="132">
        <v>7</v>
      </c>
      <c r="AZ146" s="132">
        <v>2</v>
      </c>
      <c r="BA146" s="132">
        <f>IF(AZ146=1,G146,0)</f>
        <v>0</v>
      </c>
      <c r="BB146" s="132">
        <f>IF(AZ146=2,G146,0)</f>
        <v>0</v>
      </c>
      <c r="BC146" s="132">
        <f>IF(AZ146=3,G146,0)</f>
        <v>0</v>
      </c>
      <c r="BD146" s="132">
        <f>IF(AZ146=4,G146,0)</f>
        <v>0</v>
      </c>
      <c r="BE146" s="132">
        <f>IF(AZ146=5,G146,0)</f>
        <v>0</v>
      </c>
      <c r="CA146" s="153">
        <v>1</v>
      </c>
      <c r="CB146" s="153">
        <v>7</v>
      </c>
      <c r="CZ146" s="132">
        <v>1.4E-3</v>
      </c>
    </row>
    <row r="147" spans="1:104" x14ac:dyDescent="0.2">
      <c r="A147" s="160"/>
      <c r="B147" s="162"/>
      <c r="C147" s="203" t="s">
        <v>238</v>
      </c>
      <c r="D147" s="204"/>
      <c r="E147" s="163">
        <v>1.26</v>
      </c>
      <c r="F147" s="164"/>
      <c r="G147" s="165"/>
      <c r="M147" s="161" t="s">
        <v>238</v>
      </c>
      <c r="O147" s="153"/>
    </row>
    <row r="148" spans="1:104" x14ac:dyDescent="0.2">
      <c r="A148" s="160"/>
      <c r="B148" s="162"/>
      <c r="C148" s="203" t="s">
        <v>255</v>
      </c>
      <c r="D148" s="204"/>
      <c r="E148" s="163">
        <v>2.52</v>
      </c>
      <c r="F148" s="164"/>
      <c r="G148" s="165"/>
      <c r="M148" s="161" t="s">
        <v>255</v>
      </c>
      <c r="O148" s="153"/>
    </row>
    <row r="149" spans="1:104" x14ac:dyDescent="0.2">
      <c r="A149" s="154">
        <v>65</v>
      </c>
      <c r="B149" s="155" t="s">
        <v>256</v>
      </c>
      <c r="C149" s="156" t="s">
        <v>257</v>
      </c>
      <c r="D149" s="157" t="s">
        <v>236</v>
      </c>
      <c r="E149" s="158">
        <v>7.56</v>
      </c>
      <c r="F149" s="158">
        <v>0</v>
      </c>
      <c r="G149" s="159">
        <f>E149*F149</f>
        <v>0</v>
      </c>
      <c r="O149" s="153">
        <v>2</v>
      </c>
      <c r="AA149" s="132">
        <v>1</v>
      </c>
      <c r="AB149" s="132">
        <v>7</v>
      </c>
      <c r="AC149" s="132">
        <v>7</v>
      </c>
      <c r="AZ149" s="132">
        <v>2</v>
      </c>
      <c r="BA149" s="132">
        <f>IF(AZ149=1,G149,0)</f>
        <v>0</v>
      </c>
      <c r="BB149" s="132">
        <f>IF(AZ149=2,G149,0)</f>
        <v>0</v>
      </c>
      <c r="BC149" s="132">
        <f>IF(AZ149=3,G149,0)</f>
        <v>0</v>
      </c>
      <c r="BD149" s="132">
        <f>IF(AZ149=4,G149,0)</f>
        <v>0</v>
      </c>
      <c r="BE149" s="132">
        <f>IF(AZ149=5,G149,0)</f>
        <v>0</v>
      </c>
      <c r="CA149" s="153">
        <v>1</v>
      </c>
      <c r="CB149" s="153">
        <v>7</v>
      </c>
      <c r="CZ149" s="132">
        <v>2.4000000000000001E-4</v>
      </c>
    </row>
    <row r="150" spans="1:104" x14ac:dyDescent="0.2">
      <c r="A150" s="160"/>
      <c r="B150" s="162"/>
      <c r="C150" s="203" t="s">
        <v>258</v>
      </c>
      <c r="D150" s="204"/>
      <c r="E150" s="163">
        <v>2.52</v>
      </c>
      <c r="F150" s="164"/>
      <c r="G150" s="165"/>
      <c r="M150" s="161" t="s">
        <v>258</v>
      </c>
      <c r="O150" s="153"/>
    </row>
    <row r="151" spans="1:104" x14ac:dyDescent="0.2">
      <c r="A151" s="160"/>
      <c r="B151" s="162"/>
      <c r="C151" s="203" t="s">
        <v>259</v>
      </c>
      <c r="D151" s="204"/>
      <c r="E151" s="163">
        <v>5.04</v>
      </c>
      <c r="F151" s="164"/>
      <c r="G151" s="165"/>
      <c r="M151" s="161" t="s">
        <v>259</v>
      </c>
      <c r="O151" s="153"/>
    </row>
    <row r="152" spans="1:104" x14ac:dyDescent="0.2">
      <c r="A152" s="154">
        <v>66</v>
      </c>
      <c r="B152" s="155" t="s">
        <v>260</v>
      </c>
      <c r="C152" s="156" t="s">
        <v>261</v>
      </c>
      <c r="D152" s="157" t="s">
        <v>236</v>
      </c>
      <c r="E152" s="158">
        <v>7.56</v>
      </c>
      <c r="F152" s="158">
        <v>0</v>
      </c>
      <c r="G152" s="159">
        <f>E152*F152</f>
        <v>0</v>
      </c>
      <c r="O152" s="153">
        <v>2</v>
      </c>
      <c r="AA152" s="132">
        <v>1</v>
      </c>
      <c r="AB152" s="132">
        <v>7</v>
      </c>
      <c r="AC152" s="132">
        <v>7</v>
      </c>
      <c r="AZ152" s="132">
        <v>2</v>
      </c>
      <c r="BA152" s="132">
        <f>IF(AZ152=1,G152,0)</f>
        <v>0</v>
      </c>
      <c r="BB152" s="132">
        <f>IF(AZ152=2,G152,0)</f>
        <v>0</v>
      </c>
      <c r="BC152" s="132">
        <f>IF(AZ152=3,G152,0)</f>
        <v>0</v>
      </c>
      <c r="BD152" s="132">
        <f>IF(AZ152=4,G152,0)</f>
        <v>0</v>
      </c>
      <c r="BE152" s="132">
        <f>IF(AZ152=5,G152,0)</f>
        <v>0</v>
      </c>
      <c r="CA152" s="153">
        <v>1</v>
      </c>
      <c r="CB152" s="153">
        <v>7</v>
      </c>
      <c r="CZ152" s="132">
        <v>8.0000000000000007E-5</v>
      </c>
    </row>
    <row r="153" spans="1:104" x14ac:dyDescent="0.2">
      <c r="A153" s="160"/>
      <c r="B153" s="162"/>
      <c r="C153" s="203" t="s">
        <v>258</v>
      </c>
      <c r="D153" s="204"/>
      <c r="E153" s="163">
        <v>2.52</v>
      </c>
      <c r="F153" s="164"/>
      <c r="G153" s="165"/>
      <c r="M153" s="161" t="s">
        <v>258</v>
      </c>
      <c r="O153" s="153"/>
    </row>
    <row r="154" spans="1:104" x14ac:dyDescent="0.2">
      <c r="A154" s="160"/>
      <c r="B154" s="162"/>
      <c r="C154" s="203" t="s">
        <v>259</v>
      </c>
      <c r="D154" s="204"/>
      <c r="E154" s="163">
        <v>5.04</v>
      </c>
      <c r="F154" s="164"/>
      <c r="G154" s="165"/>
      <c r="M154" s="161" t="s">
        <v>259</v>
      </c>
      <c r="O154" s="153"/>
    </row>
    <row r="155" spans="1:104" x14ac:dyDescent="0.2">
      <c r="A155" s="154">
        <v>67</v>
      </c>
      <c r="B155" s="155" t="s">
        <v>262</v>
      </c>
      <c r="C155" s="156" t="s">
        <v>263</v>
      </c>
      <c r="D155" s="157" t="s">
        <v>236</v>
      </c>
      <c r="E155" s="158">
        <v>2.2799999999999998</v>
      </c>
      <c r="F155" s="158">
        <v>0</v>
      </c>
      <c r="G155" s="159">
        <f>E155*F155</f>
        <v>0</v>
      </c>
      <c r="O155" s="153">
        <v>2</v>
      </c>
      <c r="AA155" s="132">
        <v>1</v>
      </c>
      <c r="AB155" s="132">
        <v>7</v>
      </c>
      <c r="AC155" s="132">
        <v>7</v>
      </c>
      <c r="AZ155" s="132">
        <v>2</v>
      </c>
      <c r="BA155" s="132">
        <f>IF(AZ155=1,G155,0)</f>
        <v>0</v>
      </c>
      <c r="BB155" s="132">
        <f>IF(AZ155=2,G155,0)</f>
        <v>0</v>
      </c>
      <c r="BC155" s="132">
        <f>IF(AZ155=3,G155,0)</f>
        <v>0</v>
      </c>
      <c r="BD155" s="132">
        <f>IF(AZ155=4,G155,0)</f>
        <v>0</v>
      </c>
      <c r="BE155" s="132">
        <f>IF(AZ155=5,G155,0)</f>
        <v>0</v>
      </c>
      <c r="CA155" s="153">
        <v>1</v>
      </c>
      <c r="CB155" s="153">
        <v>7</v>
      </c>
      <c r="CZ155" s="132">
        <v>0</v>
      </c>
    </row>
    <row r="156" spans="1:104" x14ac:dyDescent="0.2">
      <c r="A156" s="160"/>
      <c r="B156" s="162"/>
      <c r="C156" s="203" t="s">
        <v>264</v>
      </c>
      <c r="D156" s="204"/>
      <c r="E156" s="163">
        <v>1.1399999999999999</v>
      </c>
      <c r="F156" s="164"/>
      <c r="G156" s="165"/>
      <c r="M156" s="161" t="s">
        <v>264</v>
      </c>
      <c r="O156" s="153"/>
    </row>
    <row r="157" spans="1:104" x14ac:dyDescent="0.2">
      <c r="A157" s="160"/>
      <c r="B157" s="162"/>
      <c r="C157" s="203" t="s">
        <v>265</v>
      </c>
      <c r="D157" s="204"/>
      <c r="E157" s="163">
        <v>1.1399999999999999</v>
      </c>
      <c r="F157" s="164"/>
      <c r="G157" s="165"/>
      <c r="M157" s="161" t="s">
        <v>265</v>
      </c>
      <c r="O157" s="153"/>
    </row>
    <row r="158" spans="1:104" x14ac:dyDescent="0.2">
      <c r="A158" s="154">
        <v>68</v>
      </c>
      <c r="B158" s="155" t="s">
        <v>266</v>
      </c>
      <c r="C158" s="156" t="s">
        <v>267</v>
      </c>
      <c r="D158" s="157" t="s">
        <v>97</v>
      </c>
      <c r="E158" s="158">
        <v>3.78</v>
      </c>
      <c r="F158" s="158">
        <v>0</v>
      </c>
      <c r="G158" s="159">
        <f>E158*F158</f>
        <v>0</v>
      </c>
      <c r="O158" s="153">
        <v>2</v>
      </c>
      <c r="AA158" s="132">
        <v>1</v>
      </c>
      <c r="AB158" s="132">
        <v>7</v>
      </c>
      <c r="AC158" s="132">
        <v>7</v>
      </c>
      <c r="AZ158" s="132">
        <v>2</v>
      </c>
      <c r="BA158" s="132">
        <f>IF(AZ158=1,G158,0)</f>
        <v>0</v>
      </c>
      <c r="BB158" s="132">
        <f>IF(AZ158=2,G158,0)</f>
        <v>0</v>
      </c>
      <c r="BC158" s="132">
        <f>IF(AZ158=3,G158,0)</f>
        <v>0</v>
      </c>
      <c r="BD158" s="132">
        <f>IF(AZ158=4,G158,0)</f>
        <v>0</v>
      </c>
      <c r="BE158" s="132">
        <f>IF(AZ158=5,G158,0)</f>
        <v>0</v>
      </c>
      <c r="CA158" s="153">
        <v>1</v>
      </c>
      <c r="CB158" s="153">
        <v>7</v>
      </c>
      <c r="CZ158" s="132">
        <v>4.0000000000000003E-5</v>
      </c>
    </row>
    <row r="159" spans="1:104" x14ac:dyDescent="0.2">
      <c r="A159" s="160"/>
      <c r="B159" s="162"/>
      <c r="C159" s="203" t="s">
        <v>238</v>
      </c>
      <c r="D159" s="204"/>
      <c r="E159" s="163">
        <v>1.26</v>
      </c>
      <c r="F159" s="164"/>
      <c r="G159" s="165"/>
      <c r="M159" s="161" t="s">
        <v>238</v>
      </c>
      <c r="O159" s="153"/>
    </row>
    <row r="160" spans="1:104" x14ac:dyDescent="0.2">
      <c r="A160" s="160"/>
      <c r="B160" s="162"/>
      <c r="C160" s="203" t="s">
        <v>255</v>
      </c>
      <c r="D160" s="204"/>
      <c r="E160" s="163">
        <v>2.52</v>
      </c>
      <c r="F160" s="164"/>
      <c r="G160" s="165"/>
      <c r="M160" s="161" t="s">
        <v>255</v>
      </c>
      <c r="O160" s="153"/>
    </row>
    <row r="161" spans="1:104" x14ac:dyDescent="0.2">
      <c r="A161" s="154">
        <v>69</v>
      </c>
      <c r="B161" s="155" t="s">
        <v>268</v>
      </c>
      <c r="C161" s="156" t="s">
        <v>269</v>
      </c>
      <c r="D161" s="157" t="s">
        <v>97</v>
      </c>
      <c r="E161" s="158">
        <v>2.52</v>
      </c>
      <c r="F161" s="158">
        <v>0</v>
      </c>
      <c r="G161" s="159">
        <f>E161*F161</f>
        <v>0</v>
      </c>
      <c r="O161" s="153">
        <v>2</v>
      </c>
      <c r="AA161" s="132">
        <v>12</v>
      </c>
      <c r="AB161" s="132">
        <v>1</v>
      </c>
      <c r="AC161" s="132">
        <v>6</v>
      </c>
      <c r="AZ161" s="132">
        <v>2</v>
      </c>
      <c r="BA161" s="132">
        <f>IF(AZ161=1,G161,0)</f>
        <v>0</v>
      </c>
      <c r="BB161" s="132">
        <f>IF(AZ161=2,G161,0)</f>
        <v>0</v>
      </c>
      <c r="BC161" s="132">
        <f>IF(AZ161=3,G161,0)</f>
        <v>0</v>
      </c>
      <c r="BD161" s="132">
        <f>IF(AZ161=4,G161,0)</f>
        <v>0</v>
      </c>
      <c r="BE161" s="132">
        <f>IF(AZ161=5,G161,0)</f>
        <v>0</v>
      </c>
      <c r="CA161" s="153">
        <v>12</v>
      </c>
      <c r="CB161" s="153">
        <v>1</v>
      </c>
      <c r="CZ161" s="132">
        <v>1E-3</v>
      </c>
    </row>
    <row r="162" spans="1:104" x14ac:dyDescent="0.2">
      <c r="A162" s="160"/>
      <c r="B162" s="162"/>
      <c r="C162" s="203" t="s">
        <v>238</v>
      </c>
      <c r="D162" s="204"/>
      <c r="E162" s="163">
        <v>1.26</v>
      </c>
      <c r="F162" s="164"/>
      <c r="G162" s="165"/>
      <c r="M162" s="161" t="s">
        <v>238</v>
      </c>
      <c r="O162" s="153"/>
    </row>
    <row r="163" spans="1:104" x14ac:dyDescent="0.2">
      <c r="A163" s="160"/>
      <c r="B163" s="162"/>
      <c r="C163" s="203" t="s">
        <v>252</v>
      </c>
      <c r="D163" s="204"/>
      <c r="E163" s="163">
        <v>1.26</v>
      </c>
      <c r="F163" s="164"/>
      <c r="G163" s="165"/>
      <c r="M163" s="161" t="s">
        <v>252</v>
      </c>
      <c r="O163" s="153"/>
    </row>
    <row r="164" spans="1:104" x14ac:dyDescent="0.2">
      <c r="A164" s="154">
        <v>70</v>
      </c>
      <c r="B164" s="155" t="s">
        <v>270</v>
      </c>
      <c r="C164" s="156" t="s">
        <v>271</v>
      </c>
      <c r="D164" s="157" t="s">
        <v>97</v>
      </c>
      <c r="E164" s="158">
        <v>0.63</v>
      </c>
      <c r="F164" s="158">
        <v>0</v>
      </c>
      <c r="G164" s="159">
        <f>E164*F164</f>
        <v>0</v>
      </c>
      <c r="O164" s="153">
        <v>2</v>
      </c>
      <c r="AA164" s="132">
        <v>12</v>
      </c>
      <c r="AB164" s="132">
        <v>1</v>
      </c>
      <c r="AC164" s="132">
        <v>7</v>
      </c>
      <c r="AZ164" s="132">
        <v>2</v>
      </c>
      <c r="BA164" s="132">
        <f>IF(AZ164=1,G164,0)</f>
        <v>0</v>
      </c>
      <c r="BB164" s="132">
        <f>IF(AZ164=2,G164,0)</f>
        <v>0</v>
      </c>
      <c r="BC164" s="132">
        <f>IF(AZ164=3,G164,0)</f>
        <v>0</v>
      </c>
      <c r="BD164" s="132">
        <f>IF(AZ164=4,G164,0)</f>
        <v>0</v>
      </c>
      <c r="BE164" s="132">
        <f>IF(AZ164=5,G164,0)</f>
        <v>0</v>
      </c>
      <c r="CA164" s="153">
        <v>12</v>
      </c>
      <c r="CB164" s="153">
        <v>1</v>
      </c>
      <c r="CZ164" s="132">
        <v>1E-3</v>
      </c>
    </row>
    <row r="165" spans="1:104" x14ac:dyDescent="0.2">
      <c r="A165" s="160"/>
      <c r="B165" s="162"/>
      <c r="C165" s="203" t="s">
        <v>272</v>
      </c>
      <c r="D165" s="204"/>
      <c r="E165" s="163">
        <v>0.63</v>
      </c>
      <c r="F165" s="164"/>
      <c r="G165" s="165"/>
      <c r="M165" s="161" t="s">
        <v>272</v>
      </c>
      <c r="O165" s="153"/>
    </row>
    <row r="166" spans="1:104" x14ac:dyDescent="0.2">
      <c r="A166" s="154">
        <v>71</v>
      </c>
      <c r="B166" s="155" t="s">
        <v>273</v>
      </c>
      <c r="C166" s="156" t="s">
        <v>274</v>
      </c>
      <c r="D166" s="157" t="s">
        <v>97</v>
      </c>
      <c r="E166" s="158">
        <v>0.63</v>
      </c>
      <c r="F166" s="158">
        <v>0</v>
      </c>
      <c r="G166" s="159">
        <f>E166*F166</f>
        <v>0</v>
      </c>
      <c r="O166" s="153">
        <v>2</v>
      </c>
      <c r="AA166" s="132">
        <v>12</v>
      </c>
      <c r="AB166" s="132">
        <v>1</v>
      </c>
      <c r="AC166" s="132">
        <v>148</v>
      </c>
      <c r="AZ166" s="132">
        <v>2</v>
      </c>
      <c r="BA166" s="132">
        <f>IF(AZ166=1,G166,0)</f>
        <v>0</v>
      </c>
      <c r="BB166" s="132">
        <f>IF(AZ166=2,G166,0)</f>
        <v>0</v>
      </c>
      <c r="BC166" s="132">
        <f>IF(AZ166=3,G166,0)</f>
        <v>0</v>
      </c>
      <c r="BD166" s="132">
        <f>IF(AZ166=4,G166,0)</f>
        <v>0</v>
      </c>
      <c r="BE166" s="132">
        <f>IF(AZ166=5,G166,0)</f>
        <v>0</v>
      </c>
      <c r="CA166" s="153">
        <v>12</v>
      </c>
      <c r="CB166" s="153">
        <v>1</v>
      </c>
      <c r="CZ166" s="132">
        <v>1E-3</v>
      </c>
    </row>
    <row r="167" spans="1:104" x14ac:dyDescent="0.2">
      <c r="A167" s="160"/>
      <c r="B167" s="162"/>
      <c r="C167" s="203" t="s">
        <v>272</v>
      </c>
      <c r="D167" s="204"/>
      <c r="E167" s="163">
        <v>0.63</v>
      </c>
      <c r="F167" s="164"/>
      <c r="G167" s="165"/>
      <c r="M167" s="161" t="s">
        <v>272</v>
      </c>
      <c r="O167" s="153"/>
    </row>
    <row r="168" spans="1:104" x14ac:dyDescent="0.2">
      <c r="A168" s="154">
        <v>72</v>
      </c>
      <c r="B168" s="155" t="s">
        <v>275</v>
      </c>
      <c r="C168" s="156" t="s">
        <v>276</v>
      </c>
      <c r="D168" s="157" t="s">
        <v>97</v>
      </c>
      <c r="E168" s="158">
        <v>3.78</v>
      </c>
      <c r="F168" s="158">
        <v>0</v>
      </c>
      <c r="G168" s="159">
        <f>E168*F168</f>
        <v>0</v>
      </c>
      <c r="O168" s="153">
        <v>2</v>
      </c>
      <c r="AA168" s="132">
        <v>12</v>
      </c>
      <c r="AB168" s="132">
        <v>1</v>
      </c>
      <c r="AC168" s="132">
        <v>8</v>
      </c>
      <c r="AZ168" s="132">
        <v>2</v>
      </c>
      <c r="BA168" s="132">
        <f>IF(AZ168=1,G168,0)</f>
        <v>0</v>
      </c>
      <c r="BB168" s="132">
        <f>IF(AZ168=2,G168,0)</f>
        <v>0</v>
      </c>
      <c r="BC168" s="132">
        <f>IF(AZ168=3,G168,0)</f>
        <v>0</v>
      </c>
      <c r="BD168" s="132">
        <f>IF(AZ168=4,G168,0)</f>
        <v>0</v>
      </c>
      <c r="BE168" s="132">
        <f>IF(AZ168=5,G168,0)</f>
        <v>0</v>
      </c>
      <c r="CA168" s="153">
        <v>12</v>
      </c>
      <c r="CB168" s="153">
        <v>1</v>
      </c>
      <c r="CZ168" s="132">
        <v>0</v>
      </c>
    </row>
    <row r="169" spans="1:104" x14ac:dyDescent="0.2">
      <c r="A169" s="160"/>
      <c r="B169" s="162"/>
      <c r="C169" s="203" t="s">
        <v>238</v>
      </c>
      <c r="D169" s="204"/>
      <c r="E169" s="163">
        <v>1.26</v>
      </c>
      <c r="F169" s="164"/>
      <c r="G169" s="165"/>
      <c r="M169" s="161" t="s">
        <v>238</v>
      </c>
      <c r="O169" s="153"/>
    </row>
    <row r="170" spans="1:104" x14ac:dyDescent="0.2">
      <c r="A170" s="160"/>
      <c r="B170" s="162"/>
      <c r="C170" s="203" t="s">
        <v>255</v>
      </c>
      <c r="D170" s="204"/>
      <c r="E170" s="163">
        <v>2.52</v>
      </c>
      <c r="F170" s="164"/>
      <c r="G170" s="165"/>
      <c r="M170" s="161" t="s">
        <v>255</v>
      </c>
      <c r="O170" s="153"/>
    </row>
    <row r="171" spans="1:104" x14ac:dyDescent="0.2">
      <c r="A171" s="154">
        <v>73</v>
      </c>
      <c r="B171" s="155" t="s">
        <v>277</v>
      </c>
      <c r="C171" s="156" t="s">
        <v>278</v>
      </c>
      <c r="D171" s="157" t="s">
        <v>97</v>
      </c>
      <c r="E171" s="158">
        <v>0.63</v>
      </c>
      <c r="F171" s="158">
        <v>0</v>
      </c>
      <c r="G171" s="159">
        <f>E171*F171</f>
        <v>0</v>
      </c>
      <c r="O171" s="153">
        <v>2</v>
      </c>
      <c r="AA171" s="132">
        <v>12</v>
      </c>
      <c r="AB171" s="132">
        <v>1</v>
      </c>
      <c r="AC171" s="132">
        <v>9</v>
      </c>
      <c r="AZ171" s="132">
        <v>2</v>
      </c>
      <c r="BA171" s="132">
        <f>IF(AZ171=1,G171,0)</f>
        <v>0</v>
      </c>
      <c r="BB171" s="132">
        <f>IF(AZ171=2,G171,0)</f>
        <v>0</v>
      </c>
      <c r="BC171" s="132">
        <f>IF(AZ171=3,G171,0)</f>
        <v>0</v>
      </c>
      <c r="BD171" s="132">
        <f>IF(AZ171=4,G171,0)</f>
        <v>0</v>
      </c>
      <c r="BE171" s="132">
        <f>IF(AZ171=5,G171,0)</f>
        <v>0</v>
      </c>
      <c r="CA171" s="153">
        <v>12</v>
      </c>
      <c r="CB171" s="153">
        <v>1</v>
      </c>
      <c r="CZ171" s="132">
        <v>0</v>
      </c>
    </row>
    <row r="172" spans="1:104" x14ac:dyDescent="0.2">
      <c r="A172" s="160"/>
      <c r="B172" s="162"/>
      <c r="C172" s="203" t="s">
        <v>272</v>
      </c>
      <c r="D172" s="204"/>
      <c r="E172" s="163">
        <v>0.63</v>
      </c>
      <c r="F172" s="164"/>
      <c r="G172" s="165"/>
      <c r="M172" s="161" t="s">
        <v>272</v>
      </c>
      <c r="O172" s="153"/>
    </row>
    <row r="173" spans="1:104" x14ac:dyDescent="0.2">
      <c r="A173" s="154">
        <v>74</v>
      </c>
      <c r="B173" s="155" t="s">
        <v>279</v>
      </c>
      <c r="C173" s="156" t="s">
        <v>280</v>
      </c>
      <c r="D173" s="157" t="s">
        <v>97</v>
      </c>
      <c r="E173" s="158">
        <v>2.52</v>
      </c>
      <c r="F173" s="158">
        <v>0</v>
      </c>
      <c r="G173" s="159">
        <f>E173*F173</f>
        <v>0</v>
      </c>
      <c r="O173" s="153">
        <v>2</v>
      </c>
      <c r="AA173" s="132">
        <v>12</v>
      </c>
      <c r="AB173" s="132">
        <v>1</v>
      </c>
      <c r="AC173" s="132">
        <v>10</v>
      </c>
      <c r="AZ173" s="132">
        <v>2</v>
      </c>
      <c r="BA173" s="132">
        <f>IF(AZ173=1,G173,0)</f>
        <v>0</v>
      </c>
      <c r="BB173" s="132">
        <f>IF(AZ173=2,G173,0)</f>
        <v>0</v>
      </c>
      <c r="BC173" s="132">
        <f>IF(AZ173=3,G173,0)</f>
        <v>0</v>
      </c>
      <c r="BD173" s="132">
        <f>IF(AZ173=4,G173,0)</f>
        <v>0</v>
      </c>
      <c r="BE173" s="132">
        <f>IF(AZ173=5,G173,0)</f>
        <v>0</v>
      </c>
      <c r="CA173" s="153">
        <v>12</v>
      </c>
      <c r="CB173" s="153">
        <v>1</v>
      </c>
      <c r="CZ173" s="132">
        <v>0</v>
      </c>
    </row>
    <row r="174" spans="1:104" x14ac:dyDescent="0.2">
      <c r="A174" s="160"/>
      <c r="B174" s="162"/>
      <c r="C174" s="203" t="s">
        <v>238</v>
      </c>
      <c r="D174" s="204"/>
      <c r="E174" s="163">
        <v>1.26</v>
      </c>
      <c r="F174" s="164"/>
      <c r="G174" s="165"/>
      <c r="M174" s="161" t="s">
        <v>238</v>
      </c>
      <c r="O174" s="153"/>
    </row>
    <row r="175" spans="1:104" x14ac:dyDescent="0.2">
      <c r="A175" s="160"/>
      <c r="B175" s="162"/>
      <c r="C175" s="203" t="s">
        <v>252</v>
      </c>
      <c r="D175" s="204"/>
      <c r="E175" s="163">
        <v>1.26</v>
      </c>
      <c r="F175" s="164"/>
      <c r="G175" s="165"/>
      <c r="M175" s="161" t="s">
        <v>252</v>
      </c>
      <c r="O175" s="153"/>
    </row>
    <row r="176" spans="1:104" x14ac:dyDescent="0.2">
      <c r="A176" s="154">
        <v>75</v>
      </c>
      <c r="B176" s="155" t="s">
        <v>281</v>
      </c>
      <c r="C176" s="156" t="s">
        <v>282</v>
      </c>
      <c r="D176" s="157" t="s">
        <v>97</v>
      </c>
      <c r="E176" s="158">
        <v>1.89</v>
      </c>
      <c r="F176" s="158">
        <v>0</v>
      </c>
      <c r="G176" s="159">
        <f>E176*F176</f>
        <v>0</v>
      </c>
      <c r="O176" s="153">
        <v>2</v>
      </c>
      <c r="AA176" s="132">
        <v>12</v>
      </c>
      <c r="AB176" s="132">
        <v>1</v>
      </c>
      <c r="AC176" s="132">
        <v>11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53">
        <v>12</v>
      </c>
      <c r="CB176" s="153">
        <v>1</v>
      </c>
      <c r="CZ176" s="132">
        <v>0</v>
      </c>
    </row>
    <row r="177" spans="1:104" x14ac:dyDescent="0.2">
      <c r="A177" s="160"/>
      <c r="B177" s="162"/>
      <c r="C177" s="203" t="s">
        <v>238</v>
      </c>
      <c r="D177" s="204"/>
      <c r="E177" s="163">
        <v>1.26</v>
      </c>
      <c r="F177" s="164"/>
      <c r="G177" s="165"/>
      <c r="M177" s="161" t="s">
        <v>238</v>
      </c>
      <c r="O177" s="153"/>
    </row>
    <row r="178" spans="1:104" x14ac:dyDescent="0.2">
      <c r="A178" s="160"/>
      <c r="B178" s="162"/>
      <c r="C178" s="203" t="s">
        <v>112</v>
      </c>
      <c r="D178" s="204"/>
      <c r="E178" s="163">
        <v>0.63</v>
      </c>
      <c r="F178" s="164"/>
      <c r="G178" s="165"/>
      <c r="M178" s="161" t="s">
        <v>112</v>
      </c>
      <c r="O178" s="153"/>
    </row>
    <row r="179" spans="1:104" x14ac:dyDescent="0.2">
      <c r="A179" s="154">
        <v>76</v>
      </c>
      <c r="B179" s="155" t="s">
        <v>283</v>
      </c>
      <c r="C179" s="156" t="s">
        <v>284</v>
      </c>
      <c r="D179" s="157" t="s">
        <v>97</v>
      </c>
      <c r="E179" s="158">
        <v>0.63</v>
      </c>
      <c r="F179" s="158">
        <v>0</v>
      </c>
      <c r="G179" s="159">
        <f>E179*F179</f>
        <v>0</v>
      </c>
      <c r="O179" s="153">
        <v>2</v>
      </c>
      <c r="AA179" s="132">
        <v>12</v>
      </c>
      <c r="AB179" s="132">
        <v>1</v>
      </c>
      <c r="AC179" s="132">
        <v>18</v>
      </c>
      <c r="AZ179" s="132">
        <v>2</v>
      </c>
      <c r="BA179" s="132">
        <f>IF(AZ179=1,G179,0)</f>
        <v>0</v>
      </c>
      <c r="BB179" s="132">
        <f>IF(AZ179=2,G179,0)</f>
        <v>0</v>
      </c>
      <c r="BC179" s="132">
        <f>IF(AZ179=3,G179,0)</f>
        <v>0</v>
      </c>
      <c r="BD179" s="132">
        <f>IF(AZ179=4,G179,0)</f>
        <v>0</v>
      </c>
      <c r="BE179" s="132">
        <f>IF(AZ179=5,G179,0)</f>
        <v>0</v>
      </c>
      <c r="CA179" s="153">
        <v>12</v>
      </c>
      <c r="CB179" s="153">
        <v>1</v>
      </c>
      <c r="CZ179" s="132">
        <v>0</v>
      </c>
    </row>
    <row r="180" spans="1:104" x14ac:dyDescent="0.2">
      <c r="A180" s="160"/>
      <c r="B180" s="162"/>
      <c r="C180" s="203" t="s">
        <v>272</v>
      </c>
      <c r="D180" s="204"/>
      <c r="E180" s="163">
        <v>0.63</v>
      </c>
      <c r="F180" s="164"/>
      <c r="G180" s="165"/>
      <c r="M180" s="161" t="s">
        <v>272</v>
      </c>
      <c r="O180" s="153"/>
    </row>
    <row r="181" spans="1:104" ht="22.5" x14ac:dyDescent="0.2">
      <c r="A181" s="154">
        <v>77</v>
      </c>
      <c r="B181" s="155" t="s">
        <v>285</v>
      </c>
      <c r="C181" s="156" t="s">
        <v>286</v>
      </c>
      <c r="D181" s="157" t="s">
        <v>97</v>
      </c>
      <c r="E181" s="158">
        <v>0.63</v>
      </c>
      <c r="F181" s="158">
        <v>0</v>
      </c>
      <c r="G181" s="159">
        <f>E181*F181</f>
        <v>0</v>
      </c>
      <c r="O181" s="153">
        <v>2</v>
      </c>
      <c r="AA181" s="132">
        <v>12</v>
      </c>
      <c r="AB181" s="132">
        <v>1</v>
      </c>
      <c r="AC181" s="132">
        <v>19</v>
      </c>
      <c r="AZ181" s="132">
        <v>2</v>
      </c>
      <c r="BA181" s="132">
        <f>IF(AZ181=1,G181,0)</f>
        <v>0</v>
      </c>
      <c r="BB181" s="132">
        <f>IF(AZ181=2,G181,0)</f>
        <v>0</v>
      </c>
      <c r="BC181" s="132">
        <f>IF(AZ181=3,G181,0)</f>
        <v>0</v>
      </c>
      <c r="BD181" s="132">
        <f>IF(AZ181=4,G181,0)</f>
        <v>0</v>
      </c>
      <c r="BE181" s="132">
        <f>IF(AZ181=5,G181,0)</f>
        <v>0</v>
      </c>
      <c r="CA181" s="153">
        <v>12</v>
      </c>
      <c r="CB181" s="153">
        <v>1</v>
      </c>
      <c r="CZ181" s="132">
        <v>0</v>
      </c>
    </row>
    <row r="182" spans="1:104" x14ac:dyDescent="0.2">
      <c r="A182" s="160"/>
      <c r="B182" s="162"/>
      <c r="C182" s="203" t="s">
        <v>272</v>
      </c>
      <c r="D182" s="204"/>
      <c r="E182" s="163">
        <v>0.63</v>
      </c>
      <c r="F182" s="164"/>
      <c r="G182" s="165"/>
      <c r="M182" s="161" t="s">
        <v>272</v>
      </c>
      <c r="O182" s="153"/>
    </row>
    <row r="183" spans="1:104" x14ac:dyDescent="0.2">
      <c r="A183" s="154">
        <v>78</v>
      </c>
      <c r="B183" s="155" t="s">
        <v>287</v>
      </c>
      <c r="C183" s="156" t="s">
        <v>288</v>
      </c>
      <c r="D183" s="157" t="s">
        <v>97</v>
      </c>
      <c r="E183" s="158">
        <v>0.63</v>
      </c>
      <c r="F183" s="158">
        <v>0</v>
      </c>
      <c r="G183" s="159">
        <f>E183*F183</f>
        <v>0</v>
      </c>
      <c r="O183" s="153">
        <v>2</v>
      </c>
      <c r="AA183" s="132">
        <v>12</v>
      </c>
      <c r="AB183" s="132">
        <v>1</v>
      </c>
      <c r="AC183" s="132">
        <v>20</v>
      </c>
      <c r="AZ183" s="132">
        <v>2</v>
      </c>
      <c r="BA183" s="132">
        <f>IF(AZ183=1,G183,0)</f>
        <v>0</v>
      </c>
      <c r="BB183" s="132">
        <f>IF(AZ183=2,G183,0)</f>
        <v>0</v>
      </c>
      <c r="BC183" s="132">
        <f>IF(AZ183=3,G183,0)</f>
        <v>0</v>
      </c>
      <c r="BD183" s="132">
        <f>IF(AZ183=4,G183,0)</f>
        <v>0</v>
      </c>
      <c r="BE183" s="132">
        <f>IF(AZ183=5,G183,0)</f>
        <v>0</v>
      </c>
      <c r="CA183" s="153">
        <v>12</v>
      </c>
      <c r="CB183" s="153">
        <v>1</v>
      </c>
      <c r="CZ183" s="132">
        <v>0</v>
      </c>
    </row>
    <row r="184" spans="1:104" x14ac:dyDescent="0.2">
      <c r="A184" s="160"/>
      <c r="B184" s="162"/>
      <c r="C184" s="203" t="s">
        <v>272</v>
      </c>
      <c r="D184" s="204"/>
      <c r="E184" s="163">
        <v>0.63</v>
      </c>
      <c r="F184" s="164"/>
      <c r="G184" s="165"/>
      <c r="M184" s="161" t="s">
        <v>272</v>
      </c>
      <c r="O184" s="153"/>
    </row>
    <row r="185" spans="1:104" x14ac:dyDescent="0.2">
      <c r="A185" s="154">
        <v>79</v>
      </c>
      <c r="B185" s="155" t="s">
        <v>289</v>
      </c>
      <c r="C185" s="156" t="s">
        <v>290</v>
      </c>
      <c r="D185" s="157" t="s">
        <v>97</v>
      </c>
      <c r="E185" s="158">
        <v>0.63</v>
      </c>
      <c r="F185" s="158">
        <v>0</v>
      </c>
      <c r="G185" s="159">
        <f>E185*F185</f>
        <v>0</v>
      </c>
      <c r="O185" s="153">
        <v>2</v>
      </c>
      <c r="AA185" s="132">
        <v>12</v>
      </c>
      <c r="AB185" s="132">
        <v>1</v>
      </c>
      <c r="AC185" s="132">
        <v>21</v>
      </c>
      <c r="AZ185" s="132">
        <v>2</v>
      </c>
      <c r="BA185" s="132">
        <f>IF(AZ185=1,G185,0)</f>
        <v>0</v>
      </c>
      <c r="BB185" s="132">
        <f>IF(AZ185=2,G185,0)</f>
        <v>0</v>
      </c>
      <c r="BC185" s="132">
        <f>IF(AZ185=3,G185,0)</f>
        <v>0</v>
      </c>
      <c r="BD185" s="132">
        <f>IF(AZ185=4,G185,0)</f>
        <v>0</v>
      </c>
      <c r="BE185" s="132">
        <f>IF(AZ185=5,G185,0)</f>
        <v>0</v>
      </c>
      <c r="CA185" s="153">
        <v>12</v>
      </c>
      <c r="CB185" s="153">
        <v>1</v>
      </c>
      <c r="CZ185" s="132">
        <v>1E-3</v>
      </c>
    </row>
    <row r="186" spans="1:104" x14ac:dyDescent="0.2">
      <c r="A186" s="160"/>
      <c r="B186" s="162"/>
      <c r="C186" s="203" t="s">
        <v>272</v>
      </c>
      <c r="D186" s="204"/>
      <c r="E186" s="163">
        <v>0.63</v>
      </c>
      <c r="F186" s="164"/>
      <c r="G186" s="165"/>
      <c r="M186" s="161" t="s">
        <v>272</v>
      </c>
      <c r="O186" s="153"/>
    </row>
    <row r="187" spans="1:104" ht="22.5" x14ac:dyDescent="0.2">
      <c r="A187" s="154">
        <v>80</v>
      </c>
      <c r="B187" s="155" t="s">
        <v>291</v>
      </c>
      <c r="C187" s="156" t="s">
        <v>292</v>
      </c>
      <c r="D187" s="157" t="s">
        <v>97</v>
      </c>
      <c r="E187" s="158">
        <v>0.63</v>
      </c>
      <c r="F187" s="158">
        <v>0</v>
      </c>
      <c r="G187" s="159">
        <f>E187*F187</f>
        <v>0</v>
      </c>
      <c r="O187" s="153">
        <v>2</v>
      </c>
      <c r="AA187" s="132">
        <v>12</v>
      </c>
      <c r="AB187" s="132">
        <v>1</v>
      </c>
      <c r="AC187" s="132">
        <v>22</v>
      </c>
      <c r="AZ187" s="132">
        <v>2</v>
      </c>
      <c r="BA187" s="132">
        <f>IF(AZ187=1,G187,0)</f>
        <v>0</v>
      </c>
      <c r="BB187" s="132">
        <f>IF(AZ187=2,G187,0)</f>
        <v>0</v>
      </c>
      <c r="BC187" s="132">
        <f>IF(AZ187=3,G187,0)</f>
        <v>0</v>
      </c>
      <c r="BD187" s="132">
        <f>IF(AZ187=4,G187,0)</f>
        <v>0</v>
      </c>
      <c r="BE187" s="132">
        <f>IF(AZ187=5,G187,0)</f>
        <v>0</v>
      </c>
      <c r="CA187" s="153">
        <v>12</v>
      </c>
      <c r="CB187" s="153">
        <v>1</v>
      </c>
      <c r="CZ187" s="132">
        <v>1E-3</v>
      </c>
    </row>
    <row r="188" spans="1:104" x14ac:dyDescent="0.2">
      <c r="A188" s="160"/>
      <c r="B188" s="162"/>
      <c r="C188" s="203" t="s">
        <v>272</v>
      </c>
      <c r="D188" s="204"/>
      <c r="E188" s="163">
        <v>0.63</v>
      </c>
      <c r="F188" s="164"/>
      <c r="G188" s="165"/>
      <c r="M188" s="161" t="s">
        <v>272</v>
      </c>
      <c r="O188" s="153"/>
    </row>
    <row r="189" spans="1:104" ht="22.5" x14ac:dyDescent="0.2">
      <c r="A189" s="154">
        <v>81</v>
      </c>
      <c r="B189" s="155" t="s">
        <v>293</v>
      </c>
      <c r="C189" s="156" t="s">
        <v>294</v>
      </c>
      <c r="D189" s="157" t="s">
        <v>97</v>
      </c>
      <c r="E189" s="158">
        <v>1.26</v>
      </c>
      <c r="F189" s="158">
        <v>0</v>
      </c>
      <c r="G189" s="159">
        <f>E189*F189</f>
        <v>0</v>
      </c>
      <c r="O189" s="153">
        <v>2</v>
      </c>
      <c r="AA189" s="132">
        <v>12</v>
      </c>
      <c r="AB189" s="132">
        <v>1</v>
      </c>
      <c r="AC189" s="132">
        <v>23</v>
      </c>
      <c r="AZ189" s="132">
        <v>2</v>
      </c>
      <c r="BA189" s="132">
        <f>IF(AZ189=1,G189,0)</f>
        <v>0</v>
      </c>
      <c r="BB189" s="132">
        <f>IF(AZ189=2,G189,0)</f>
        <v>0</v>
      </c>
      <c r="BC189" s="132">
        <f>IF(AZ189=3,G189,0)</f>
        <v>0</v>
      </c>
      <c r="BD189" s="132">
        <f>IF(AZ189=4,G189,0)</f>
        <v>0</v>
      </c>
      <c r="BE189" s="132">
        <f>IF(AZ189=5,G189,0)</f>
        <v>0</v>
      </c>
      <c r="CA189" s="153">
        <v>12</v>
      </c>
      <c r="CB189" s="153">
        <v>1</v>
      </c>
      <c r="CZ189" s="132">
        <v>1E-3</v>
      </c>
    </row>
    <row r="190" spans="1:104" x14ac:dyDescent="0.2">
      <c r="A190" s="160"/>
      <c r="B190" s="162"/>
      <c r="C190" s="203" t="s">
        <v>272</v>
      </c>
      <c r="D190" s="204"/>
      <c r="E190" s="163">
        <v>0.63</v>
      </c>
      <c r="F190" s="164"/>
      <c r="G190" s="165"/>
      <c r="M190" s="161" t="s">
        <v>272</v>
      </c>
      <c r="O190" s="153"/>
    </row>
    <row r="191" spans="1:104" x14ac:dyDescent="0.2">
      <c r="A191" s="160"/>
      <c r="B191" s="162"/>
      <c r="C191" s="203" t="s">
        <v>295</v>
      </c>
      <c r="D191" s="204"/>
      <c r="E191" s="163">
        <v>0.63</v>
      </c>
      <c r="F191" s="164"/>
      <c r="G191" s="165"/>
      <c r="M191" s="161" t="s">
        <v>295</v>
      </c>
      <c r="O191" s="153"/>
    </row>
    <row r="192" spans="1:104" x14ac:dyDescent="0.2">
      <c r="A192" s="154">
        <v>82</v>
      </c>
      <c r="B192" s="155" t="s">
        <v>296</v>
      </c>
      <c r="C192" s="156" t="s">
        <v>297</v>
      </c>
      <c r="D192" s="157" t="s">
        <v>97</v>
      </c>
      <c r="E192" s="158">
        <v>3.15</v>
      </c>
      <c r="F192" s="158">
        <v>0</v>
      </c>
      <c r="G192" s="159">
        <f>E192*F192</f>
        <v>0</v>
      </c>
      <c r="O192" s="153">
        <v>2</v>
      </c>
      <c r="AA192" s="132">
        <v>12</v>
      </c>
      <c r="AB192" s="132">
        <v>1</v>
      </c>
      <c r="AC192" s="132">
        <v>24</v>
      </c>
      <c r="AZ192" s="132">
        <v>2</v>
      </c>
      <c r="BA192" s="132">
        <f>IF(AZ192=1,G192,0)</f>
        <v>0</v>
      </c>
      <c r="BB192" s="132">
        <f>IF(AZ192=2,G192,0)</f>
        <v>0</v>
      </c>
      <c r="BC192" s="132">
        <f>IF(AZ192=3,G192,0)</f>
        <v>0</v>
      </c>
      <c r="BD192" s="132">
        <f>IF(AZ192=4,G192,0)</f>
        <v>0</v>
      </c>
      <c r="BE192" s="132">
        <f>IF(AZ192=5,G192,0)</f>
        <v>0</v>
      </c>
      <c r="CA192" s="153">
        <v>12</v>
      </c>
      <c r="CB192" s="153">
        <v>1</v>
      </c>
      <c r="CZ192" s="132">
        <v>1E-3</v>
      </c>
    </row>
    <row r="193" spans="1:104" x14ac:dyDescent="0.2">
      <c r="A193" s="160"/>
      <c r="B193" s="162"/>
      <c r="C193" s="203" t="s">
        <v>238</v>
      </c>
      <c r="D193" s="204"/>
      <c r="E193" s="163">
        <v>1.26</v>
      </c>
      <c r="F193" s="164"/>
      <c r="G193" s="165"/>
      <c r="M193" s="161" t="s">
        <v>238</v>
      </c>
      <c r="O193" s="153"/>
    </row>
    <row r="194" spans="1:104" x14ac:dyDescent="0.2">
      <c r="A194" s="160"/>
      <c r="B194" s="162"/>
      <c r="C194" s="203" t="s">
        <v>112</v>
      </c>
      <c r="D194" s="204"/>
      <c r="E194" s="163">
        <v>0.63</v>
      </c>
      <c r="F194" s="164"/>
      <c r="G194" s="165"/>
      <c r="M194" s="161" t="s">
        <v>112</v>
      </c>
      <c r="O194" s="153"/>
    </row>
    <row r="195" spans="1:104" x14ac:dyDescent="0.2">
      <c r="A195" s="160"/>
      <c r="B195" s="162"/>
      <c r="C195" s="203" t="s">
        <v>272</v>
      </c>
      <c r="D195" s="204"/>
      <c r="E195" s="163">
        <v>0.63</v>
      </c>
      <c r="F195" s="164"/>
      <c r="G195" s="165"/>
      <c r="M195" s="161" t="s">
        <v>272</v>
      </c>
      <c r="O195" s="153"/>
    </row>
    <row r="196" spans="1:104" x14ac:dyDescent="0.2">
      <c r="A196" s="160"/>
      <c r="B196" s="162"/>
      <c r="C196" s="203" t="s">
        <v>272</v>
      </c>
      <c r="D196" s="204"/>
      <c r="E196" s="163">
        <v>0.63</v>
      </c>
      <c r="F196" s="164"/>
      <c r="G196" s="165"/>
      <c r="M196" s="161" t="s">
        <v>272</v>
      </c>
      <c r="O196" s="153"/>
    </row>
    <row r="197" spans="1:104" x14ac:dyDescent="0.2">
      <c r="A197" s="154">
        <v>83</v>
      </c>
      <c r="B197" s="155" t="s">
        <v>298</v>
      </c>
      <c r="C197" s="156" t="s">
        <v>299</v>
      </c>
      <c r="D197" s="157" t="s">
        <v>97</v>
      </c>
      <c r="E197" s="158">
        <v>1.26</v>
      </c>
      <c r="F197" s="158">
        <v>0</v>
      </c>
      <c r="G197" s="159">
        <f>E197*F197</f>
        <v>0</v>
      </c>
      <c r="O197" s="153">
        <v>2</v>
      </c>
      <c r="AA197" s="132">
        <v>12</v>
      </c>
      <c r="AB197" s="132">
        <v>1</v>
      </c>
      <c r="AC197" s="132">
        <v>25</v>
      </c>
      <c r="AZ197" s="132">
        <v>2</v>
      </c>
      <c r="BA197" s="132">
        <f>IF(AZ197=1,G197,0)</f>
        <v>0</v>
      </c>
      <c r="BB197" s="132">
        <f>IF(AZ197=2,G197,0)</f>
        <v>0</v>
      </c>
      <c r="BC197" s="132">
        <f>IF(AZ197=3,G197,0)</f>
        <v>0</v>
      </c>
      <c r="BD197" s="132">
        <f>IF(AZ197=4,G197,0)</f>
        <v>0</v>
      </c>
      <c r="BE197" s="132">
        <f>IF(AZ197=5,G197,0)</f>
        <v>0</v>
      </c>
      <c r="CA197" s="153">
        <v>12</v>
      </c>
      <c r="CB197" s="153">
        <v>1</v>
      </c>
      <c r="CZ197" s="132">
        <v>1E-3</v>
      </c>
    </row>
    <row r="198" spans="1:104" x14ac:dyDescent="0.2">
      <c r="A198" s="160"/>
      <c r="B198" s="162"/>
      <c r="C198" s="203" t="s">
        <v>272</v>
      </c>
      <c r="D198" s="204"/>
      <c r="E198" s="163">
        <v>0.63</v>
      </c>
      <c r="F198" s="164"/>
      <c r="G198" s="165"/>
      <c r="M198" s="161" t="s">
        <v>272</v>
      </c>
      <c r="O198" s="153"/>
    </row>
    <row r="199" spans="1:104" x14ac:dyDescent="0.2">
      <c r="A199" s="160"/>
      <c r="B199" s="162"/>
      <c r="C199" s="203" t="s">
        <v>295</v>
      </c>
      <c r="D199" s="204"/>
      <c r="E199" s="163">
        <v>0.63</v>
      </c>
      <c r="F199" s="164"/>
      <c r="G199" s="165"/>
      <c r="M199" s="161" t="s">
        <v>295</v>
      </c>
      <c r="O199" s="153"/>
    </row>
    <row r="200" spans="1:104" x14ac:dyDescent="0.2">
      <c r="A200" s="154">
        <v>84</v>
      </c>
      <c r="B200" s="155" t="s">
        <v>300</v>
      </c>
      <c r="C200" s="156" t="s">
        <v>301</v>
      </c>
      <c r="D200" s="157" t="s">
        <v>97</v>
      </c>
      <c r="E200" s="158">
        <v>0.63</v>
      </c>
      <c r="F200" s="158">
        <v>0</v>
      </c>
      <c r="G200" s="159">
        <f>E200*F200</f>
        <v>0</v>
      </c>
      <c r="O200" s="153">
        <v>2</v>
      </c>
      <c r="AA200" s="132">
        <v>12</v>
      </c>
      <c r="AB200" s="132">
        <v>1</v>
      </c>
      <c r="AC200" s="132">
        <v>26</v>
      </c>
      <c r="AZ200" s="132">
        <v>2</v>
      </c>
      <c r="BA200" s="132">
        <f>IF(AZ200=1,G200,0)</f>
        <v>0</v>
      </c>
      <c r="BB200" s="132">
        <f>IF(AZ200=2,G200,0)</f>
        <v>0</v>
      </c>
      <c r="BC200" s="132">
        <f>IF(AZ200=3,G200,0)</f>
        <v>0</v>
      </c>
      <c r="BD200" s="132">
        <f>IF(AZ200=4,G200,0)</f>
        <v>0</v>
      </c>
      <c r="BE200" s="132">
        <f>IF(AZ200=5,G200,0)</f>
        <v>0</v>
      </c>
      <c r="CA200" s="153">
        <v>12</v>
      </c>
      <c r="CB200" s="153">
        <v>1</v>
      </c>
      <c r="CZ200" s="132">
        <v>1E-3</v>
      </c>
    </row>
    <row r="201" spans="1:104" x14ac:dyDescent="0.2">
      <c r="A201" s="160"/>
      <c r="B201" s="162"/>
      <c r="C201" s="203" t="s">
        <v>175</v>
      </c>
      <c r="D201" s="204"/>
      <c r="E201" s="163">
        <v>0.63</v>
      </c>
      <c r="F201" s="164"/>
      <c r="G201" s="165"/>
      <c r="M201" s="161" t="s">
        <v>175</v>
      </c>
      <c r="O201" s="153"/>
    </row>
    <row r="202" spans="1:104" x14ac:dyDescent="0.2">
      <c r="A202" s="154">
        <v>85</v>
      </c>
      <c r="B202" s="155" t="s">
        <v>302</v>
      </c>
      <c r="C202" s="156" t="s">
        <v>303</v>
      </c>
      <c r="D202" s="157" t="s">
        <v>97</v>
      </c>
      <c r="E202" s="158">
        <v>1.89</v>
      </c>
      <c r="F202" s="158"/>
      <c r="G202" s="159">
        <f>E202*F202</f>
        <v>0</v>
      </c>
      <c r="O202" s="153">
        <v>2</v>
      </c>
      <c r="AA202" s="132">
        <v>12</v>
      </c>
      <c r="AB202" s="132">
        <v>1</v>
      </c>
      <c r="AC202" s="132">
        <v>149</v>
      </c>
      <c r="AZ202" s="132">
        <v>2</v>
      </c>
      <c r="BA202" s="132">
        <f>IF(AZ202=1,G202,0)</f>
        <v>0</v>
      </c>
      <c r="BB202" s="132">
        <f>IF(AZ202=2,G202,0)</f>
        <v>0</v>
      </c>
      <c r="BC202" s="132">
        <f>IF(AZ202=3,G202,0)</f>
        <v>0</v>
      </c>
      <c r="BD202" s="132">
        <f>IF(AZ202=4,G202,0)</f>
        <v>0</v>
      </c>
      <c r="BE202" s="132">
        <f>IF(AZ202=5,G202,0)</f>
        <v>0</v>
      </c>
      <c r="CA202" s="153">
        <v>12</v>
      </c>
      <c r="CB202" s="153">
        <v>1</v>
      </c>
      <c r="CZ202" s="132">
        <v>1E-3</v>
      </c>
    </row>
    <row r="203" spans="1:104" x14ac:dyDescent="0.2">
      <c r="A203" s="160"/>
      <c r="B203" s="162"/>
      <c r="C203" s="203" t="s">
        <v>237</v>
      </c>
      <c r="D203" s="204"/>
      <c r="E203" s="163">
        <v>0</v>
      </c>
      <c r="F203" s="164"/>
      <c r="G203" s="165"/>
      <c r="M203" s="161" t="s">
        <v>237</v>
      </c>
      <c r="O203" s="153"/>
    </row>
    <row r="204" spans="1:104" x14ac:dyDescent="0.2">
      <c r="A204" s="160"/>
      <c r="B204" s="162"/>
      <c r="C204" s="203" t="s">
        <v>238</v>
      </c>
      <c r="D204" s="204"/>
      <c r="E204" s="163">
        <v>1.26</v>
      </c>
      <c r="F204" s="164"/>
      <c r="G204" s="165"/>
      <c r="M204" s="161" t="s">
        <v>238</v>
      </c>
      <c r="O204" s="153"/>
    </row>
    <row r="205" spans="1:104" x14ac:dyDescent="0.2">
      <c r="A205" s="160"/>
      <c r="B205" s="162"/>
      <c r="C205" s="203" t="s">
        <v>112</v>
      </c>
      <c r="D205" s="204"/>
      <c r="E205" s="163">
        <v>0.63</v>
      </c>
      <c r="F205" s="164"/>
      <c r="G205" s="165"/>
      <c r="M205" s="161" t="s">
        <v>112</v>
      </c>
      <c r="O205" s="153"/>
    </row>
    <row r="206" spans="1:104" x14ac:dyDescent="0.2">
      <c r="A206" s="154">
        <v>86</v>
      </c>
      <c r="B206" s="155" t="s">
        <v>304</v>
      </c>
      <c r="C206" s="156" t="s">
        <v>305</v>
      </c>
      <c r="D206" s="157" t="s">
        <v>97</v>
      </c>
      <c r="E206" s="158">
        <v>0.63</v>
      </c>
      <c r="F206" s="158">
        <v>0</v>
      </c>
      <c r="G206" s="159">
        <f>E206*F206</f>
        <v>0</v>
      </c>
      <c r="O206" s="153">
        <v>2</v>
      </c>
      <c r="AA206" s="132">
        <v>12</v>
      </c>
      <c r="AB206" s="132">
        <v>1</v>
      </c>
      <c r="AC206" s="132">
        <v>27</v>
      </c>
      <c r="AZ206" s="132">
        <v>2</v>
      </c>
      <c r="BA206" s="132">
        <f>IF(AZ206=1,G206,0)</f>
        <v>0</v>
      </c>
      <c r="BB206" s="132">
        <f>IF(AZ206=2,G206,0)</f>
        <v>0</v>
      </c>
      <c r="BC206" s="132">
        <f>IF(AZ206=3,G206,0)</f>
        <v>0</v>
      </c>
      <c r="BD206" s="132">
        <f>IF(AZ206=4,G206,0)</f>
        <v>0</v>
      </c>
      <c r="BE206" s="132">
        <f>IF(AZ206=5,G206,0)</f>
        <v>0</v>
      </c>
      <c r="CA206" s="153">
        <v>12</v>
      </c>
      <c r="CB206" s="153">
        <v>1</v>
      </c>
      <c r="CZ206" s="132">
        <v>0</v>
      </c>
    </row>
    <row r="207" spans="1:104" x14ac:dyDescent="0.2">
      <c r="A207" s="160"/>
      <c r="B207" s="162"/>
      <c r="C207" s="203" t="s">
        <v>175</v>
      </c>
      <c r="D207" s="204"/>
      <c r="E207" s="163">
        <v>0.63</v>
      </c>
      <c r="F207" s="164"/>
      <c r="G207" s="165"/>
      <c r="M207" s="161" t="s">
        <v>175</v>
      </c>
      <c r="O207" s="153"/>
    </row>
    <row r="208" spans="1:104" x14ac:dyDescent="0.2">
      <c r="A208" s="154">
        <v>87</v>
      </c>
      <c r="B208" s="155" t="s">
        <v>306</v>
      </c>
      <c r="C208" s="156" t="s">
        <v>307</v>
      </c>
      <c r="D208" s="157" t="s">
        <v>97</v>
      </c>
      <c r="E208" s="158">
        <v>0.63</v>
      </c>
      <c r="F208" s="158">
        <v>0</v>
      </c>
      <c r="G208" s="159">
        <f>E208*F208</f>
        <v>0</v>
      </c>
      <c r="O208" s="153">
        <v>2</v>
      </c>
      <c r="AA208" s="132">
        <v>12</v>
      </c>
      <c r="AB208" s="132">
        <v>1</v>
      </c>
      <c r="AC208" s="132">
        <v>28</v>
      </c>
      <c r="AZ208" s="132">
        <v>2</v>
      </c>
      <c r="BA208" s="132">
        <f>IF(AZ208=1,G208,0)</f>
        <v>0</v>
      </c>
      <c r="BB208" s="132">
        <f>IF(AZ208=2,G208,0)</f>
        <v>0</v>
      </c>
      <c r="BC208" s="132">
        <f>IF(AZ208=3,G208,0)</f>
        <v>0</v>
      </c>
      <c r="BD208" s="132">
        <f>IF(AZ208=4,G208,0)</f>
        <v>0</v>
      </c>
      <c r="BE208" s="132">
        <f>IF(AZ208=5,G208,0)</f>
        <v>0</v>
      </c>
      <c r="CA208" s="153">
        <v>12</v>
      </c>
      <c r="CB208" s="153">
        <v>1</v>
      </c>
      <c r="CZ208" s="132">
        <v>0</v>
      </c>
    </row>
    <row r="209" spans="1:104" x14ac:dyDescent="0.2">
      <c r="A209" s="160"/>
      <c r="B209" s="162"/>
      <c r="C209" s="203" t="s">
        <v>175</v>
      </c>
      <c r="D209" s="204"/>
      <c r="E209" s="163">
        <v>0.63</v>
      </c>
      <c r="F209" s="164"/>
      <c r="G209" s="165"/>
      <c r="M209" s="161" t="s">
        <v>175</v>
      </c>
      <c r="O209" s="153"/>
    </row>
    <row r="210" spans="1:104" x14ac:dyDescent="0.2">
      <c r="A210" s="154">
        <v>88</v>
      </c>
      <c r="B210" s="155" t="s">
        <v>308</v>
      </c>
      <c r="C210" s="156" t="s">
        <v>309</v>
      </c>
      <c r="D210" s="157" t="s">
        <v>61</v>
      </c>
      <c r="E210" s="158"/>
      <c r="F210" s="158"/>
      <c r="G210" s="159">
        <f>E210*F210</f>
        <v>0</v>
      </c>
      <c r="O210" s="153">
        <v>2</v>
      </c>
      <c r="AA210" s="132">
        <v>7</v>
      </c>
      <c r="AB210" s="132">
        <v>1002</v>
      </c>
      <c r="AC210" s="132">
        <v>5</v>
      </c>
      <c r="AZ210" s="132">
        <v>2</v>
      </c>
      <c r="BA210" s="132">
        <f>IF(AZ210=1,G210,0)</f>
        <v>0</v>
      </c>
      <c r="BB210" s="132">
        <f>IF(AZ210=2,G210,0)</f>
        <v>0</v>
      </c>
      <c r="BC210" s="132">
        <f>IF(AZ210=3,G210,0)</f>
        <v>0</v>
      </c>
      <c r="BD210" s="132">
        <f>IF(AZ210=4,G210,0)</f>
        <v>0</v>
      </c>
      <c r="BE210" s="132">
        <f>IF(AZ210=5,G210,0)</f>
        <v>0</v>
      </c>
      <c r="CA210" s="153">
        <v>7</v>
      </c>
      <c r="CB210" s="153">
        <v>1002</v>
      </c>
      <c r="CZ210" s="132">
        <v>0</v>
      </c>
    </row>
    <row r="211" spans="1:104" x14ac:dyDescent="0.2">
      <c r="A211" s="154">
        <v>89</v>
      </c>
      <c r="B211" s="155" t="s">
        <v>310</v>
      </c>
      <c r="C211" s="156" t="s">
        <v>311</v>
      </c>
      <c r="D211" s="157" t="s">
        <v>61</v>
      </c>
      <c r="E211" s="158"/>
      <c r="F211" s="158"/>
      <c r="G211" s="159">
        <f>E211*F211</f>
        <v>0</v>
      </c>
      <c r="O211" s="153">
        <v>2</v>
      </c>
      <c r="AA211" s="132">
        <v>7</v>
      </c>
      <c r="AB211" s="132">
        <v>1002</v>
      </c>
      <c r="AC211" s="132">
        <v>5</v>
      </c>
      <c r="AZ211" s="132">
        <v>2</v>
      </c>
      <c r="BA211" s="132">
        <f>IF(AZ211=1,G211,0)</f>
        <v>0</v>
      </c>
      <c r="BB211" s="132">
        <f>IF(AZ211=2,G211,0)</f>
        <v>0</v>
      </c>
      <c r="BC211" s="132">
        <f>IF(AZ211=3,G211,0)</f>
        <v>0</v>
      </c>
      <c r="BD211" s="132">
        <f>IF(AZ211=4,G211,0)</f>
        <v>0</v>
      </c>
      <c r="BE211" s="132">
        <f>IF(AZ211=5,G211,0)</f>
        <v>0</v>
      </c>
      <c r="CA211" s="153">
        <v>7</v>
      </c>
      <c r="CB211" s="153">
        <v>1002</v>
      </c>
      <c r="CZ211" s="132">
        <v>0</v>
      </c>
    </row>
    <row r="212" spans="1:104" x14ac:dyDescent="0.2">
      <c r="A212" s="166"/>
      <c r="B212" s="167" t="s">
        <v>73</v>
      </c>
      <c r="C212" s="168" t="str">
        <f>CONCATENATE(B121," ",C121)</f>
        <v>725 Zařizovací předměty</v>
      </c>
      <c r="D212" s="169"/>
      <c r="E212" s="170"/>
      <c r="F212" s="171"/>
      <c r="G212" s="172">
        <f>SUM(G121:G211)</f>
        <v>0</v>
      </c>
      <c r="O212" s="153">
        <v>4</v>
      </c>
      <c r="BA212" s="173">
        <f>SUM(BA121:BA211)</f>
        <v>0</v>
      </c>
      <c r="BB212" s="173">
        <f>SUM(BB121:BB211)</f>
        <v>0</v>
      </c>
      <c r="BC212" s="173">
        <f>SUM(BC121:BC211)</f>
        <v>0</v>
      </c>
      <c r="BD212" s="173">
        <f>SUM(BD121:BD211)</f>
        <v>0</v>
      </c>
      <c r="BE212" s="173">
        <f>SUM(BE121:BE211)</f>
        <v>0</v>
      </c>
    </row>
    <row r="213" spans="1:104" x14ac:dyDescent="0.2">
      <c r="A213" s="147" t="s">
        <v>72</v>
      </c>
      <c r="B213" s="148" t="s">
        <v>312</v>
      </c>
      <c r="C213" s="149" t="s">
        <v>313</v>
      </c>
      <c r="D213" s="150"/>
      <c r="E213" s="151"/>
      <c r="F213" s="151"/>
      <c r="G213" s="152"/>
      <c r="O213" s="153">
        <v>1</v>
      </c>
    </row>
    <row r="214" spans="1:104" x14ac:dyDescent="0.2">
      <c r="A214" s="154">
        <v>90</v>
      </c>
      <c r="B214" s="155" t="s">
        <v>314</v>
      </c>
      <c r="C214" s="156" t="s">
        <v>315</v>
      </c>
      <c r="D214" s="157" t="s">
        <v>316</v>
      </c>
      <c r="E214" s="158">
        <v>2.4688455</v>
      </c>
      <c r="F214" s="158">
        <v>0</v>
      </c>
      <c r="G214" s="159">
        <f t="shared" ref="G214:G221" si="0">E214*F214</f>
        <v>0</v>
      </c>
      <c r="O214" s="153">
        <v>2</v>
      </c>
      <c r="AA214" s="132">
        <v>8</v>
      </c>
      <c r="AB214" s="132">
        <v>1</v>
      </c>
      <c r="AC214" s="132">
        <v>3</v>
      </c>
      <c r="AZ214" s="132">
        <v>1</v>
      </c>
      <c r="BA214" s="132">
        <f t="shared" ref="BA214:BA221" si="1">IF(AZ214=1,G214,0)</f>
        <v>0</v>
      </c>
      <c r="BB214" s="132">
        <f t="shared" ref="BB214:BB221" si="2">IF(AZ214=2,G214,0)</f>
        <v>0</v>
      </c>
      <c r="BC214" s="132">
        <f t="shared" ref="BC214:BC221" si="3">IF(AZ214=3,G214,0)</f>
        <v>0</v>
      </c>
      <c r="BD214" s="132">
        <f t="shared" ref="BD214:BD221" si="4">IF(AZ214=4,G214,0)</f>
        <v>0</v>
      </c>
      <c r="BE214" s="132">
        <f t="shared" ref="BE214:BE221" si="5">IF(AZ214=5,G214,0)</f>
        <v>0</v>
      </c>
      <c r="CA214" s="153">
        <v>8</v>
      </c>
      <c r="CB214" s="153">
        <v>1</v>
      </c>
      <c r="CZ214" s="132">
        <v>0</v>
      </c>
    </row>
    <row r="215" spans="1:104" x14ac:dyDescent="0.2">
      <c r="A215" s="154">
        <v>91</v>
      </c>
      <c r="B215" s="155" t="s">
        <v>317</v>
      </c>
      <c r="C215" s="156" t="s">
        <v>318</v>
      </c>
      <c r="D215" s="157" t="s">
        <v>316</v>
      </c>
      <c r="E215" s="158">
        <v>12.344227500000001</v>
      </c>
      <c r="F215" s="158">
        <v>0</v>
      </c>
      <c r="G215" s="159">
        <f t="shared" si="0"/>
        <v>0</v>
      </c>
      <c r="O215" s="153">
        <v>2</v>
      </c>
      <c r="AA215" s="132">
        <v>8</v>
      </c>
      <c r="AB215" s="132">
        <v>0</v>
      </c>
      <c r="AC215" s="132">
        <v>3</v>
      </c>
      <c r="AZ215" s="132">
        <v>1</v>
      </c>
      <c r="BA215" s="132">
        <f t="shared" si="1"/>
        <v>0</v>
      </c>
      <c r="BB215" s="132">
        <f t="shared" si="2"/>
        <v>0</v>
      </c>
      <c r="BC215" s="132">
        <f t="shared" si="3"/>
        <v>0</v>
      </c>
      <c r="BD215" s="132">
        <f t="shared" si="4"/>
        <v>0</v>
      </c>
      <c r="BE215" s="132">
        <f t="shared" si="5"/>
        <v>0</v>
      </c>
      <c r="CA215" s="153">
        <v>8</v>
      </c>
      <c r="CB215" s="153">
        <v>0</v>
      </c>
      <c r="CZ215" s="132">
        <v>0</v>
      </c>
    </row>
    <row r="216" spans="1:104" x14ac:dyDescent="0.2">
      <c r="A216" s="154">
        <v>92</v>
      </c>
      <c r="B216" s="155" t="s">
        <v>319</v>
      </c>
      <c r="C216" s="156" t="s">
        <v>320</v>
      </c>
      <c r="D216" s="157" t="s">
        <v>316</v>
      </c>
      <c r="E216" s="158">
        <v>2.4688455</v>
      </c>
      <c r="F216" s="158">
        <v>0</v>
      </c>
      <c r="G216" s="159">
        <f t="shared" si="0"/>
        <v>0</v>
      </c>
      <c r="O216" s="153">
        <v>2</v>
      </c>
      <c r="AA216" s="132">
        <v>8</v>
      </c>
      <c r="AB216" s="132">
        <v>1</v>
      </c>
      <c r="AC216" s="132">
        <v>3</v>
      </c>
      <c r="AZ216" s="132">
        <v>1</v>
      </c>
      <c r="BA216" s="132">
        <f t="shared" si="1"/>
        <v>0</v>
      </c>
      <c r="BB216" s="132">
        <f t="shared" si="2"/>
        <v>0</v>
      </c>
      <c r="BC216" s="132">
        <f t="shared" si="3"/>
        <v>0</v>
      </c>
      <c r="BD216" s="132">
        <f t="shared" si="4"/>
        <v>0</v>
      </c>
      <c r="BE216" s="132">
        <f t="shared" si="5"/>
        <v>0</v>
      </c>
      <c r="CA216" s="153">
        <v>8</v>
      </c>
      <c r="CB216" s="153">
        <v>1</v>
      </c>
      <c r="CZ216" s="132">
        <v>0</v>
      </c>
    </row>
    <row r="217" spans="1:104" x14ac:dyDescent="0.2">
      <c r="A217" s="154">
        <v>93</v>
      </c>
      <c r="B217" s="155" t="s">
        <v>321</v>
      </c>
      <c r="C217" s="156" t="s">
        <v>322</v>
      </c>
      <c r="D217" s="157" t="s">
        <v>316</v>
      </c>
      <c r="E217" s="158">
        <v>46.908064500000002</v>
      </c>
      <c r="F217" s="158">
        <v>0</v>
      </c>
      <c r="G217" s="159">
        <f t="shared" si="0"/>
        <v>0</v>
      </c>
      <c r="O217" s="153">
        <v>2</v>
      </c>
      <c r="AA217" s="132">
        <v>8</v>
      </c>
      <c r="AB217" s="132">
        <v>1</v>
      </c>
      <c r="AC217" s="132">
        <v>3</v>
      </c>
      <c r="AZ217" s="132">
        <v>1</v>
      </c>
      <c r="BA217" s="132">
        <f t="shared" si="1"/>
        <v>0</v>
      </c>
      <c r="BB217" s="132">
        <f t="shared" si="2"/>
        <v>0</v>
      </c>
      <c r="BC217" s="132">
        <f t="shared" si="3"/>
        <v>0</v>
      </c>
      <c r="BD217" s="132">
        <f t="shared" si="4"/>
        <v>0</v>
      </c>
      <c r="BE217" s="132">
        <f t="shared" si="5"/>
        <v>0</v>
      </c>
      <c r="CA217" s="153">
        <v>8</v>
      </c>
      <c r="CB217" s="153">
        <v>1</v>
      </c>
      <c r="CZ217" s="132">
        <v>0</v>
      </c>
    </row>
    <row r="218" spans="1:104" x14ac:dyDescent="0.2">
      <c r="A218" s="154">
        <v>94</v>
      </c>
      <c r="B218" s="155" t="s">
        <v>323</v>
      </c>
      <c r="C218" s="156" t="s">
        <v>324</v>
      </c>
      <c r="D218" s="157" t="s">
        <v>316</v>
      </c>
      <c r="E218" s="158">
        <v>59.252291999999997</v>
      </c>
      <c r="F218" s="158">
        <v>0</v>
      </c>
      <c r="G218" s="159">
        <f t="shared" si="0"/>
        <v>0</v>
      </c>
      <c r="O218" s="153">
        <v>2</v>
      </c>
      <c r="AA218" s="132">
        <v>8</v>
      </c>
      <c r="AB218" s="132">
        <v>0</v>
      </c>
      <c r="AC218" s="132">
        <v>3</v>
      </c>
      <c r="AZ218" s="132">
        <v>1</v>
      </c>
      <c r="BA218" s="132">
        <f t="shared" si="1"/>
        <v>0</v>
      </c>
      <c r="BB218" s="132">
        <f t="shared" si="2"/>
        <v>0</v>
      </c>
      <c r="BC218" s="132">
        <f t="shared" si="3"/>
        <v>0</v>
      </c>
      <c r="BD218" s="132">
        <f t="shared" si="4"/>
        <v>0</v>
      </c>
      <c r="BE218" s="132">
        <f t="shared" si="5"/>
        <v>0</v>
      </c>
      <c r="CA218" s="153">
        <v>8</v>
      </c>
      <c r="CB218" s="153">
        <v>0</v>
      </c>
      <c r="CZ218" s="132">
        <v>0</v>
      </c>
    </row>
    <row r="219" spans="1:104" x14ac:dyDescent="0.2">
      <c r="A219" s="154">
        <v>95</v>
      </c>
      <c r="B219" s="155" t="s">
        <v>325</v>
      </c>
      <c r="C219" s="156" t="s">
        <v>326</v>
      </c>
      <c r="D219" s="157" t="s">
        <v>316</v>
      </c>
      <c r="E219" s="158">
        <v>2.4688455</v>
      </c>
      <c r="F219" s="158">
        <v>0</v>
      </c>
      <c r="G219" s="159">
        <f t="shared" si="0"/>
        <v>0</v>
      </c>
      <c r="O219" s="153">
        <v>2</v>
      </c>
      <c r="AA219" s="132">
        <v>8</v>
      </c>
      <c r="AB219" s="132">
        <v>0</v>
      </c>
      <c r="AC219" s="132">
        <v>3</v>
      </c>
      <c r="AZ219" s="132">
        <v>1</v>
      </c>
      <c r="BA219" s="132">
        <f t="shared" si="1"/>
        <v>0</v>
      </c>
      <c r="BB219" s="132">
        <f t="shared" si="2"/>
        <v>0</v>
      </c>
      <c r="BC219" s="132">
        <f t="shared" si="3"/>
        <v>0</v>
      </c>
      <c r="BD219" s="132">
        <f t="shared" si="4"/>
        <v>0</v>
      </c>
      <c r="BE219" s="132">
        <f t="shared" si="5"/>
        <v>0</v>
      </c>
      <c r="CA219" s="153">
        <v>8</v>
      </c>
      <c r="CB219" s="153">
        <v>0</v>
      </c>
      <c r="CZ219" s="132">
        <v>0</v>
      </c>
    </row>
    <row r="220" spans="1:104" x14ac:dyDescent="0.2">
      <c r="A220" s="154">
        <v>96</v>
      </c>
      <c r="B220" s="155" t="s">
        <v>327</v>
      </c>
      <c r="C220" s="156" t="s">
        <v>328</v>
      </c>
      <c r="D220" s="157" t="s">
        <v>316</v>
      </c>
      <c r="E220" s="158">
        <v>2.4688455</v>
      </c>
      <c r="F220" s="158">
        <v>0</v>
      </c>
      <c r="G220" s="159">
        <f t="shared" si="0"/>
        <v>0</v>
      </c>
      <c r="O220" s="153">
        <v>2</v>
      </c>
      <c r="AA220" s="132">
        <v>8</v>
      </c>
      <c r="AB220" s="132">
        <v>1</v>
      </c>
      <c r="AC220" s="132">
        <v>3</v>
      </c>
      <c r="AZ220" s="132">
        <v>1</v>
      </c>
      <c r="BA220" s="132">
        <f t="shared" si="1"/>
        <v>0</v>
      </c>
      <c r="BB220" s="132">
        <f t="shared" si="2"/>
        <v>0</v>
      </c>
      <c r="BC220" s="132">
        <f t="shared" si="3"/>
        <v>0</v>
      </c>
      <c r="BD220" s="132">
        <f t="shared" si="4"/>
        <v>0</v>
      </c>
      <c r="BE220" s="132">
        <f t="shared" si="5"/>
        <v>0</v>
      </c>
      <c r="CA220" s="153">
        <v>8</v>
      </c>
      <c r="CB220" s="153">
        <v>1</v>
      </c>
      <c r="CZ220" s="132">
        <v>0</v>
      </c>
    </row>
    <row r="221" spans="1:104" x14ac:dyDescent="0.2">
      <c r="A221" s="154">
        <v>97</v>
      </c>
      <c r="B221" s="155" t="s">
        <v>329</v>
      </c>
      <c r="C221" s="156" t="s">
        <v>330</v>
      </c>
      <c r="D221" s="157" t="s">
        <v>316</v>
      </c>
      <c r="E221" s="158">
        <v>2.4688455</v>
      </c>
      <c r="F221" s="158">
        <v>0</v>
      </c>
      <c r="G221" s="159">
        <f t="shared" si="0"/>
        <v>0</v>
      </c>
      <c r="O221" s="153">
        <v>2</v>
      </c>
      <c r="AA221" s="132">
        <v>8</v>
      </c>
      <c r="AB221" s="132">
        <v>0</v>
      </c>
      <c r="AC221" s="132">
        <v>3</v>
      </c>
      <c r="AZ221" s="132">
        <v>1</v>
      </c>
      <c r="BA221" s="132">
        <f t="shared" si="1"/>
        <v>0</v>
      </c>
      <c r="BB221" s="132">
        <f t="shared" si="2"/>
        <v>0</v>
      </c>
      <c r="BC221" s="132">
        <f t="shared" si="3"/>
        <v>0</v>
      </c>
      <c r="BD221" s="132">
        <f t="shared" si="4"/>
        <v>0</v>
      </c>
      <c r="BE221" s="132">
        <f t="shared" si="5"/>
        <v>0</v>
      </c>
      <c r="CA221" s="153">
        <v>8</v>
      </c>
      <c r="CB221" s="153">
        <v>0</v>
      </c>
      <c r="CZ221" s="132">
        <v>0</v>
      </c>
    </row>
    <row r="222" spans="1:104" x14ac:dyDescent="0.2">
      <c r="A222" s="166"/>
      <c r="B222" s="167" t="s">
        <v>73</v>
      </c>
      <c r="C222" s="168" t="str">
        <f>CONCATENATE(B213," ",C213)</f>
        <v>D96 Přesuny suti a vybouraných hmot</v>
      </c>
      <c r="D222" s="169"/>
      <c r="E222" s="170"/>
      <c r="F222" s="171"/>
      <c r="G222" s="172">
        <f>SUM(G213:G221)</f>
        <v>0</v>
      </c>
      <c r="O222" s="153">
        <v>4</v>
      </c>
      <c r="BA222" s="173">
        <f>SUM(BA213:BA221)</f>
        <v>0</v>
      </c>
      <c r="BB222" s="173">
        <f>SUM(BB213:BB221)</f>
        <v>0</v>
      </c>
      <c r="BC222" s="173">
        <f>SUM(BC213:BC221)</f>
        <v>0</v>
      </c>
      <c r="BD222" s="173">
        <f>SUM(BD213:BD221)</f>
        <v>0</v>
      </c>
      <c r="BE222" s="173">
        <f>SUM(BE213:BE221)</f>
        <v>0</v>
      </c>
    </row>
    <row r="223" spans="1:104" x14ac:dyDescent="0.2">
      <c r="E223" s="132"/>
    </row>
    <row r="224" spans="1:104" x14ac:dyDescent="0.2">
      <c r="E224" s="132"/>
    </row>
    <row r="225" spans="5:5" x14ac:dyDescent="0.2">
      <c r="E225" s="132"/>
    </row>
    <row r="226" spans="5:5" x14ac:dyDescent="0.2">
      <c r="E226" s="132"/>
    </row>
    <row r="227" spans="5:5" x14ac:dyDescent="0.2">
      <c r="E227" s="132"/>
    </row>
    <row r="228" spans="5:5" x14ac:dyDescent="0.2">
      <c r="E228" s="132"/>
    </row>
    <row r="229" spans="5:5" x14ac:dyDescent="0.2">
      <c r="E229" s="132"/>
    </row>
    <row r="230" spans="5:5" x14ac:dyDescent="0.2">
      <c r="E230" s="132"/>
    </row>
    <row r="231" spans="5:5" x14ac:dyDescent="0.2">
      <c r="E231" s="132"/>
    </row>
    <row r="232" spans="5:5" x14ac:dyDescent="0.2">
      <c r="E232" s="132"/>
    </row>
    <row r="233" spans="5:5" x14ac:dyDescent="0.2">
      <c r="E233" s="132"/>
    </row>
    <row r="234" spans="5:5" x14ac:dyDescent="0.2">
      <c r="E234" s="132"/>
    </row>
    <row r="235" spans="5:5" x14ac:dyDescent="0.2">
      <c r="E235" s="132"/>
    </row>
    <row r="236" spans="5:5" x14ac:dyDescent="0.2">
      <c r="E236" s="132"/>
    </row>
    <row r="237" spans="5:5" x14ac:dyDescent="0.2">
      <c r="E237" s="132"/>
    </row>
    <row r="238" spans="5:5" x14ac:dyDescent="0.2">
      <c r="E238" s="132"/>
    </row>
    <row r="239" spans="5:5" x14ac:dyDescent="0.2">
      <c r="E239" s="132"/>
    </row>
    <row r="240" spans="5:5" x14ac:dyDescent="0.2">
      <c r="E240" s="132"/>
    </row>
    <row r="241" spans="5:5" x14ac:dyDescent="0.2">
      <c r="E241" s="132"/>
    </row>
    <row r="242" spans="5:5" x14ac:dyDescent="0.2">
      <c r="E242" s="132"/>
    </row>
    <row r="243" spans="5:5" x14ac:dyDescent="0.2">
      <c r="E243" s="132"/>
    </row>
    <row r="244" spans="5:5" x14ac:dyDescent="0.2">
      <c r="E244" s="132"/>
    </row>
    <row r="245" spans="5:5" x14ac:dyDescent="0.2">
      <c r="E245" s="132"/>
    </row>
    <row r="246" spans="5:5" x14ac:dyDescent="0.2">
      <c r="E246" s="132"/>
    </row>
    <row r="247" spans="5:5" x14ac:dyDescent="0.2">
      <c r="E247" s="132"/>
    </row>
    <row r="248" spans="5:5" x14ac:dyDescent="0.2">
      <c r="E248" s="132"/>
    </row>
    <row r="249" spans="5:5" x14ac:dyDescent="0.2">
      <c r="E249" s="132"/>
    </row>
    <row r="250" spans="5:5" x14ac:dyDescent="0.2">
      <c r="E250" s="132"/>
    </row>
    <row r="251" spans="5:5" x14ac:dyDescent="0.2">
      <c r="E251" s="132"/>
    </row>
    <row r="252" spans="5:5" x14ac:dyDescent="0.2">
      <c r="E252" s="132"/>
    </row>
    <row r="253" spans="5:5" x14ac:dyDescent="0.2">
      <c r="E253" s="132"/>
    </row>
    <row r="254" spans="5:5" x14ac:dyDescent="0.2">
      <c r="E254" s="132"/>
    </row>
    <row r="255" spans="5:5" x14ac:dyDescent="0.2">
      <c r="E255" s="132"/>
    </row>
    <row r="256" spans="5:5" x14ac:dyDescent="0.2">
      <c r="E256" s="132"/>
    </row>
    <row r="257" spans="5:5" x14ac:dyDescent="0.2">
      <c r="E257" s="132"/>
    </row>
    <row r="258" spans="5:5" x14ac:dyDescent="0.2">
      <c r="E258" s="132"/>
    </row>
    <row r="259" spans="5:5" x14ac:dyDescent="0.2">
      <c r="E259" s="132"/>
    </row>
    <row r="260" spans="5:5" x14ac:dyDescent="0.2">
      <c r="E260" s="132"/>
    </row>
    <row r="261" spans="5:5" x14ac:dyDescent="0.2">
      <c r="E261" s="132"/>
    </row>
    <row r="262" spans="5:5" x14ac:dyDescent="0.2">
      <c r="E262" s="132"/>
    </row>
    <row r="263" spans="5:5" x14ac:dyDescent="0.2">
      <c r="E263" s="132"/>
    </row>
    <row r="264" spans="5:5" x14ac:dyDescent="0.2">
      <c r="E264" s="132"/>
    </row>
    <row r="265" spans="5:5" x14ac:dyDescent="0.2">
      <c r="E265" s="132"/>
    </row>
    <row r="266" spans="5:5" x14ac:dyDescent="0.2">
      <c r="E266" s="132"/>
    </row>
    <row r="267" spans="5:5" x14ac:dyDescent="0.2">
      <c r="E267" s="132"/>
    </row>
    <row r="268" spans="5:5" x14ac:dyDescent="0.2">
      <c r="E268" s="132"/>
    </row>
    <row r="269" spans="5:5" x14ac:dyDescent="0.2">
      <c r="E269" s="132"/>
    </row>
    <row r="270" spans="5:5" x14ac:dyDescent="0.2">
      <c r="E270" s="132"/>
    </row>
    <row r="271" spans="5:5" x14ac:dyDescent="0.2">
      <c r="E271" s="132"/>
    </row>
    <row r="272" spans="5:5" x14ac:dyDescent="0.2">
      <c r="E272" s="132"/>
    </row>
    <row r="273" spans="1:7" x14ac:dyDescent="0.2">
      <c r="E273" s="132"/>
    </row>
    <row r="274" spans="1:7" x14ac:dyDescent="0.2">
      <c r="E274" s="132"/>
    </row>
    <row r="275" spans="1:7" x14ac:dyDescent="0.2">
      <c r="E275" s="132"/>
    </row>
    <row r="276" spans="1:7" x14ac:dyDescent="0.2">
      <c r="E276" s="132"/>
    </row>
    <row r="277" spans="1:7" x14ac:dyDescent="0.2">
      <c r="E277" s="132"/>
    </row>
    <row r="278" spans="1:7" x14ac:dyDescent="0.2">
      <c r="E278" s="132"/>
    </row>
    <row r="279" spans="1:7" x14ac:dyDescent="0.2">
      <c r="E279" s="132"/>
    </row>
    <row r="280" spans="1:7" x14ac:dyDescent="0.2">
      <c r="E280" s="132"/>
    </row>
    <row r="281" spans="1:7" x14ac:dyDescent="0.2">
      <c r="A281" s="174"/>
      <c r="B281" s="174"/>
    </row>
    <row r="282" spans="1:7" x14ac:dyDescent="0.2">
      <c r="C282" s="176"/>
      <c r="D282" s="176"/>
      <c r="E282" s="177"/>
      <c r="F282" s="176"/>
      <c r="G282" s="178"/>
    </row>
    <row r="283" spans="1:7" x14ac:dyDescent="0.2">
      <c r="A283" s="174"/>
      <c r="B283" s="174"/>
    </row>
  </sheetData>
  <sheetProtection algorithmName="SHA-512" hashValue="OB/qyl3lpyYf43ImxupOMZ/o6ZdizOcyK1F04Nnhq/es0Kb6H01cN7Mky7hheJ+q4cJhCjAvq7svVecVyGS2HA==" saltValue="yE0AcJ5Q8GtH5xQ1HFpyLw==" spinCount="100000" sheet="1" objects="1" scenarios="1"/>
  <protectedRanges>
    <protectedRange sqref="E210:E211" name="Oblast9"/>
    <protectedRange sqref="E118:E119" name="Oblast8"/>
    <protectedRange sqref="E110:E111" name="Oblast7"/>
    <protectedRange sqref="E36:E37" name="Oblast6"/>
    <protectedRange sqref="F122:F211" name="Oblast4"/>
    <protectedRange sqref="F114:F119" name="Oblast3"/>
    <protectedRange sqref="F40:F111" name="Oblast2"/>
    <protectedRange sqref="F8:F37" name="Oblast1"/>
    <protectedRange sqref="F214:F221" name="Oblast5"/>
  </protectedRanges>
  <mergeCells count="113">
    <mergeCell ref="C209:D209"/>
    <mergeCell ref="C199:D199"/>
    <mergeCell ref="C201:D201"/>
    <mergeCell ref="C203:D203"/>
    <mergeCell ref="C204:D204"/>
    <mergeCell ref="C205:D205"/>
    <mergeCell ref="C207:D207"/>
    <mergeCell ref="C191:D191"/>
    <mergeCell ref="C193:D193"/>
    <mergeCell ref="C194:D194"/>
    <mergeCell ref="C195:D195"/>
    <mergeCell ref="C196:D196"/>
    <mergeCell ref="C198:D198"/>
    <mergeCell ref="C180:D180"/>
    <mergeCell ref="C182:D182"/>
    <mergeCell ref="C184:D184"/>
    <mergeCell ref="C186:D186"/>
    <mergeCell ref="C188:D188"/>
    <mergeCell ref="C190:D190"/>
    <mergeCell ref="C170:D170"/>
    <mergeCell ref="C172:D172"/>
    <mergeCell ref="C174:D174"/>
    <mergeCell ref="C175:D175"/>
    <mergeCell ref="C177:D177"/>
    <mergeCell ref="C178:D178"/>
    <mergeCell ref="C160:D160"/>
    <mergeCell ref="C162:D162"/>
    <mergeCell ref="C163:D163"/>
    <mergeCell ref="C165:D165"/>
    <mergeCell ref="C167:D167"/>
    <mergeCell ref="C169:D169"/>
    <mergeCell ref="C151:D151"/>
    <mergeCell ref="C153:D153"/>
    <mergeCell ref="C154:D154"/>
    <mergeCell ref="C156:D156"/>
    <mergeCell ref="C157:D157"/>
    <mergeCell ref="C159:D159"/>
    <mergeCell ref="C143:D143"/>
    <mergeCell ref="C144:D144"/>
    <mergeCell ref="C145:D145"/>
    <mergeCell ref="C147:D147"/>
    <mergeCell ref="C148:D148"/>
    <mergeCell ref="C150:D150"/>
    <mergeCell ref="C135:D135"/>
    <mergeCell ref="C136:D136"/>
    <mergeCell ref="C137:D137"/>
    <mergeCell ref="C139:D139"/>
    <mergeCell ref="C140:D140"/>
    <mergeCell ref="C141:D141"/>
    <mergeCell ref="C123:D123"/>
    <mergeCell ref="C124:D124"/>
    <mergeCell ref="C125:D125"/>
    <mergeCell ref="C127:D127"/>
    <mergeCell ref="C128:D128"/>
    <mergeCell ref="C129:D129"/>
    <mergeCell ref="C131:D131"/>
    <mergeCell ref="C133:D133"/>
    <mergeCell ref="C103:D103"/>
    <mergeCell ref="C105:D105"/>
    <mergeCell ref="C107:D107"/>
    <mergeCell ref="C109:D109"/>
    <mergeCell ref="C115:D115"/>
    <mergeCell ref="C117:D117"/>
    <mergeCell ref="C91:D91"/>
    <mergeCell ref="C93:D93"/>
    <mergeCell ref="C95:D95"/>
    <mergeCell ref="C97:D97"/>
    <mergeCell ref="C99:D99"/>
    <mergeCell ref="C101:D101"/>
    <mergeCell ref="C79:D79"/>
    <mergeCell ref="C81:D81"/>
    <mergeCell ref="C83:D83"/>
    <mergeCell ref="C85:D85"/>
    <mergeCell ref="C87:D87"/>
    <mergeCell ref="C89:D89"/>
    <mergeCell ref="C67:D67"/>
    <mergeCell ref="C69:D69"/>
    <mergeCell ref="C71:D71"/>
    <mergeCell ref="C73:D73"/>
    <mergeCell ref="C75:D75"/>
    <mergeCell ref="C77:D77"/>
    <mergeCell ref="C41:D41"/>
    <mergeCell ref="C43:D43"/>
    <mergeCell ref="C45:D45"/>
    <mergeCell ref="C47:D47"/>
    <mergeCell ref="C49:D49"/>
    <mergeCell ref="C51:D51"/>
    <mergeCell ref="C53:D53"/>
    <mergeCell ref="C55:D55"/>
    <mergeCell ref="C57:D57"/>
    <mergeCell ref="C28:D28"/>
    <mergeCell ref="C30:D30"/>
    <mergeCell ref="C31:D31"/>
    <mergeCell ref="C33:D33"/>
    <mergeCell ref="C35:D35"/>
    <mergeCell ref="C59:D59"/>
    <mergeCell ref="C61:D61"/>
    <mergeCell ref="C63:D63"/>
    <mergeCell ref="C65:D65"/>
    <mergeCell ref="C17:D17"/>
    <mergeCell ref="C19:D19"/>
    <mergeCell ref="C21:D21"/>
    <mergeCell ref="C23:D23"/>
    <mergeCell ref="C24:D24"/>
    <mergeCell ref="C26:D26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Nováčková</dc:creator>
  <cp:lastModifiedBy>Josef Vinkler</cp:lastModifiedBy>
  <dcterms:created xsi:type="dcterms:W3CDTF">2022-12-02T09:13:37Z</dcterms:created>
  <dcterms:modified xsi:type="dcterms:W3CDTF">2023-05-04T12:43:57Z</dcterms:modified>
</cp:coreProperties>
</file>