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Rozsireni_vyukovych_ploch/VV_ZTI/"/>
    </mc:Choice>
  </mc:AlternateContent>
  <xr:revisionPtr revIDLastSave="70" documentId="8_{775065D0-997A-4285-B484-369946A4B966}" xr6:coauthVersionLast="47" xr6:coauthVersionMax="47" xr10:uidLastSave="{94AF5BC4-81AA-446A-AF15-9AB6FF70945C}"/>
  <bookViews>
    <workbookView xWindow="-120" yWindow="-120" windowWidth="29040" windowHeight="15840" activeTab="2" xr2:uid="{124DF2A8-9CA1-4CC0-8526-DC4F8F4E2BCC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Položky!$A$1:$G$261</definedName>
    <definedName name="_xlnm.Print_Area" localSheetId="1">Rekapitulace!$A$1:$I$21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Rekapitulace!$E$20</definedName>
    <definedName name="VRNnazev">Rekapitulace!$A$20</definedName>
    <definedName name="VRNproc">Rekapitulace!$F$20</definedName>
    <definedName name="VRNzakl">Rekapitulace!$G$20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E10" i="2"/>
  <c r="G261" i="3"/>
  <c r="BE260" i="3" l="1"/>
  <c r="BD260" i="3"/>
  <c r="BC260" i="3"/>
  <c r="BB260" i="3"/>
  <c r="G260" i="3"/>
  <c r="BA260" i="3" s="1"/>
  <c r="BE259" i="3"/>
  <c r="BD259" i="3"/>
  <c r="BC259" i="3"/>
  <c r="BB259" i="3"/>
  <c r="G259" i="3"/>
  <c r="BA259" i="3" s="1"/>
  <c r="BE258" i="3"/>
  <c r="BD258" i="3"/>
  <c r="BC258" i="3"/>
  <c r="BB258" i="3"/>
  <c r="G258" i="3"/>
  <c r="BA258" i="3" s="1"/>
  <c r="BE257" i="3"/>
  <c r="BD257" i="3"/>
  <c r="BC257" i="3"/>
  <c r="BB257" i="3"/>
  <c r="G257" i="3"/>
  <c r="BA257" i="3" s="1"/>
  <c r="BE256" i="3"/>
  <c r="BD256" i="3"/>
  <c r="BC256" i="3"/>
  <c r="BB256" i="3"/>
  <c r="BB261" i="3" s="1"/>
  <c r="F14" i="2" s="1"/>
  <c r="G256" i="3"/>
  <c r="BA256" i="3" s="1"/>
  <c r="BE255" i="3"/>
  <c r="BD255" i="3"/>
  <c r="BC255" i="3"/>
  <c r="BC261" i="3" s="1"/>
  <c r="G14" i="2" s="1"/>
  <c r="BB255" i="3"/>
  <c r="G255" i="3"/>
  <c r="BA255" i="3" s="1"/>
  <c r="BE254" i="3"/>
  <c r="BD254" i="3"/>
  <c r="BC254" i="3"/>
  <c r="BB254" i="3"/>
  <c r="G254" i="3"/>
  <c r="BA254" i="3" s="1"/>
  <c r="BE253" i="3"/>
  <c r="BD253" i="3"/>
  <c r="BC253" i="3"/>
  <c r="BB253" i="3"/>
  <c r="BA253" i="3"/>
  <c r="G253" i="3"/>
  <c r="B14" i="2"/>
  <c r="A14" i="2"/>
  <c r="BD261" i="3"/>
  <c r="H14" i="2" s="1"/>
  <c r="C261" i="3"/>
  <c r="BE250" i="3"/>
  <c r="BD250" i="3"/>
  <c r="BC250" i="3"/>
  <c r="BA250" i="3"/>
  <c r="G250" i="3"/>
  <c r="BB250" i="3" s="1"/>
  <c r="BE249" i="3"/>
  <c r="BD249" i="3"/>
  <c r="BC249" i="3"/>
  <c r="BA249" i="3"/>
  <c r="G249" i="3"/>
  <c r="BB249" i="3" s="1"/>
  <c r="BE244" i="3"/>
  <c r="BD244" i="3"/>
  <c r="BC244" i="3"/>
  <c r="BB244" i="3"/>
  <c r="BA244" i="3"/>
  <c r="G244" i="3"/>
  <c r="BE241" i="3"/>
  <c r="BD241" i="3"/>
  <c r="BC241" i="3"/>
  <c r="BA241" i="3"/>
  <c r="G241" i="3"/>
  <c r="BB241" i="3" s="1"/>
  <c r="BE235" i="3"/>
  <c r="BD235" i="3"/>
  <c r="BC235" i="3"/>
  <c r="BB235" i="3"/>
  <c r="BA235" i="3"/>
  <c r="G235" i="3"/>
  <c r="BE230" i="3"/>
  <c r="BD230" i="3"/>
  <c r="BC230" i="3"/>
  <c r="BA230" i="3"/>
  <c r="G230" i="3"/>
  <c r="BB230" i="3" s="1"/>
  <c r="BE226" i="3"/>
  <c r="BD226" i="3"/>
  <c r="BC226" i="3"/>
  <c r="BB226" i="3"/>
  <c r="BA226" i="3"/>
  <c r="G226" i="3"/>
  <c r="BE225" i="3"/>
  <c r="BD225" i="3"/>
  <c r="BC225" i="3"/>
  <c r="BA225" i="3"/>
  <c r="G225" i="3"/>
  <c r="BB225" i="3" s="1"/>
  <c r="BE224" i="3"/>
  <c r="BD224" i="3"/>
  <c r="BC224" i="3"/>
  <c r="BB224" i="3"/>
  <c r="BA224" i="3"/>
  <c r="G224" i="3"/>
  <c r="BE223" i="3"/>
  <c r="BD223" i="3"/>
  <c r="BC223" i="3"/>
  <c r="BA223" i="3"/>
  <c r="G223" i="3"/>
  <c r="BB223" i="3" s="1"/>
  <c r="BE222" i="3"/>
  <c r="BD222" i="3"/>
  <c r="BC222" i="3"/>
  <c r="BB222" i="3"/>
  <c r="BA222" i="3"/>
  <c r="G222" i="3"/>
  <c r="BE221" i="3"/>
  <c r="BD221" i="3"/>
  <c r="BC221" i="3"/>
  <c r="BA221" i="3"/>
  <c r="G221" i="3"/>
  <c r="BB221" i="3" s="1"/>
  <c r="BE220" i="3"/>
  <c r="BD220" i="3"/>
  <c r="BC220" i="3"/>
  <c r="BB220" i="3"/>
  <c r="BA220" i="3"/>
  <c r="G220" i="3"/>
  <c r="BE219" i="3"/>
  <c r="BD219" i="3"/>
  <c r="BC219" i="3"/>
  <c r="BA219" i="3"/>
  <c r="G219" i="3"/>
  <c r="BB219" i="3" s="1"/>
  <c r="BE215" i="3"/>
  <c r="BD215" i="3"/>
  <c r="BC215" i="3"/>
  <c r="BB215" i="3"/>
  <c r="BA215" i="3"/>
  <c r="G215" i="3"/>
  <c r="BE211" i="3"/>
  <c r="BD211" i="3"/>
  <c r="BC211" i="3"/>
  <c r="BA211" i="3"/>
  <c r="G211" i="3"/>
  <c r="BB211" i="3" s="1"/>
  <c r="BE207" i="3"/>
  <c r="BD207" i="3"/>
  <c r="BC207" i="3"/>
  <c r="BB207" i="3"/>
  <c r="BA207" i="3"/>
  <c r="G207" i="3"/>
  <c r="BE202" i="3"/>
  <c r="BD202" i="3"/>
  <c r="BC202" i="3"/>
  <c r="BA202" i="3"/>
  <c r="G202" i="3"/>
  <c r="BB202" i="3" s="1"/>
  <c r="BE201" i="3"/>
  <c r="BD201" i="3"/>
  <c r="BC201" i="3"/>
  <c r="BB201" i="3"/>
  <c r="BA201" i="3"/>
  <c r="G201" i="3"/>
  <c r="BE196" i="3"/>
  <c r="BD196" i="3"/>
  <c r="BC196" i="3"/>
  <c r="BA196" i="3"/>
  <c r="G196" i="3"/>
  <c r="BB196" i="3" s="1"/>
  <c r="BE191" i="3"/>
  <c r="BD191" i="3"/>
  <c r="BC191" i="3"/>
  <c r="BB191" i="3"/>
  <c r="BA191" i="3"/>
  <c r="G191" i="3"/>
  <c r="BE186" i="3"/>
  <c r="BD186" i="3"/>
  <c r="BC186" i="3"/>
  <c r="BA186" i="3"/>
  <c r="G186" i="3"/>
  <c r="BB186" i="3" s="1"/>
  <c r="BE181" i="3"/>
  <c r="BD181" i="3"/>
  <c r="BC181" i="3"/>
  <c r="BB181" i="3"/>
  <c r="BA181" i="3"/>
  <c r="G181" i="3"/>
  <c r="BE180" i="3"/>
  <c r="BD180" i="3"/>
  <c r="BC180" i="3"/>
  <c r="BA180" i="3"/>
  <c r="G180" i="3"/>
  <c r="BB180" i="3" s="1"/>
  <c r="BE176" i="3"/>
  <c r="BD176" i="3"/>
  <c r="BC176" i="3"/>
  <c r="BB176" i="3"/>
  <c r="BA176" i="3"/>
  <c r="G176" i="3"/>
  <c r="BE171" i="3"/>
  <c r="BD171" i="3"/>
  <c r="BC171" i="3"/>
  <c r="BA171" i="3"/>
  <c r="G171" i="3"/>
  <c r="BB171" i="3" s="1"/>
  <c r="BE165" i="3"/>
  <c r="BD165" i="3"/>
  <c r="BC165" i="3"/>
  <c r="BB165" i="3"/>
  <c r="BA165" i="3"/>
  <c r="G165" i="3"/>
  <c r="BE159" i="3"/>
  <c r="BD159" i="3"/>
  <c r="BC159" i="3"/>
  <c r="BA159" i="3"/>
  <c r="G159" i="3"/>
  <c r="BB159" i="3" s="1"/>
  <c r="BE158" i="3"/>
  <c r="BD158" i="3"/>
  <c r="BC158" i="3"/>
  <c r="BB158" i="3"/>
  <c r="BA158" i="3"/>
  <c r="G158" i="3"/>
  <c r="BE153" i="3"/>
  <c r="BD153" i="3"/>
  <c r="BC153" i="3"/>
  <c r="BA153" i="3"/>
  <c r="G153" i="3"/>
  <c r="BB153" i="3" s="1"/>
  <c r="BE150" i="3"/>
  <c r="BD150" i="3"/>
  <c r="BC150" i="3"/>
  <c r="BB150" i="3"/>
  <c r="BA150" i="3"/>
  <c r="G150" i="3"/>
  <c r="BE145" i="3"/>
  <c r="BD145" i="3"/>
  <c r="BC145" i="3"/>
  <c r="BA145" i="3"/>
  <c r="G145" i="3"/>
  <c r="BE140" i="3"/>
  <c r="BD140" i="3"/>
  <c r="BC140" i="3"/>
  <c r="BB140" i="3"/>
  <c r="BA140" i="3"/>
  <c r="G140" i="3"/>
  <c r="BE135" i="3"/>
  <c r="BD135" i="3"/>
  <c r="BC135" i="3"/>
  <c r="BA135" i="3"/>
  <c r="G135" i="3"/>
  <c r="BB135" i="3" s="1"/>
  <c r="BE130" i="3"/>
  <c r="BD130" i="3"/>
  <c r="BC130" i="3"/>
  <c r="BB130" i="3"/>
  <c r="BA130" i="3"/>
  <c r="G130" i="3"/>
  <c r="BE125" i="3"/>
  <c r="BD125" i="3"/>
  <c r="BC125" i="3"/>
  <c r="BA125" i="3"/>
  <c r="G125" i="3"/>
  <c r="BB125" i="3" s="1"/>
  <c r="BE120" i="3"/>
  <c r="BD120" i="3"/>
  <c r="BC120" i="3"/>
  <c r="BB120" i="3"/>
  <c r="BA120" i="3"/>
  <c r="G120" i="3"/>
  <c r="BE115" i="3"/>
  <c r="BD115" i="3"/>
  <c r="BC115" i="3"/>
  <c r="BA115" i="3"/>
  <c r="G115" i="3"/>
  <c r="BB115" i="3" s="1"/>
  <c r="BE110" i="3"/>
  <c r="BD110" i="3"/>
  <c r="BC110" i="3"/>
  <c r="BB110" i="3"/>
  <c r="BA110" i="3"/>
  <c r="G110" i="3"/>
  <c r="BE107" i="3"/>
  <c r="BD107" i="3"/>
  <c r="BC107" i="3"/>
  <c r="BA107" i="3"/>
  <c r="G107" i="3"/>
  <c r="BB107" i="3" s="1"/>
  <c r="BE104" i="3"/>
  <c r="BD104" i="3"/>
  <c r="BC104" i="3"/>
  <c r="BB104" i="3"/>
  <c r="BA104" i="3"/>
  <c r="G104" i="3"/>
  <c r="BE99" i="3"/>
  <c r="BD99" i="3"/>
  <c r="BC99" i="3"/>
  <c r="BA99" i="3"/>
  <c r="G99" i="3"/>
  <c r="BB99" i="3" s="1"/>
  <c r="BE94" i="3"/>
  <c r="BD94" i="3"/>
  <c r="BC94" i="3"/>
  <c r="BB94" i="3"/>
  <c r="BA94" i="3"/>
  <c r="G94" i="3"/>
  <c r="B13" i="2"/>
  <c r="A13" i="2"/>
  <c r="C251" i="3"/>
  <c r="BE91" i="3"/>
  <c r="BD91" i="3"/>
  <c r="BC91" i="3"/>
  <c r="BA91" i="3"/>
  <c r="G91" i="3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B85" i="3"/>
  <c r="BA85" i="3"/>
  <c r="G85" i="3"/>
  <c r="BE84" i="3"/>
  <c r="BD84" i="3"/>
  <c r="BC84" i="3"/>
  <c r="BA84" i="3"/>
  <c r="G84" i="3"/>
  <c r="BB84" i="3" s="1"/>
  <c r="BE83" i="3"/>
  <c r="BD83" i="3"/>
  <c r="BC83" i="3"/>
  <c r="BB83" i="3"/>
  <c r="BA83" i="3"/>
  <c r="G83" i="3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8" i="3"/>
  <c r="BD78" i="3"/>
  <c r="BC78" i="3"/>
  <c r="BA78" i="3"/>
  <c r="G78" i="3"/>
  <c r="BB78" i="3" s="1"/>
  <c r="BE75" i="3"/>
  <c r="BD75" i="3"/>
  <c r="BC75" i="3"/>
  <c r="BA75" i="3"/>
  <c r="G75" i="3"/>
  <c r="BB75" i="3" s="1"/>
  <c r="BE74" i="3"/>
  <c r="BD74" i="3"/>
  <c r="BC74" i="3"/>
  <c r="BB74" i="3"/>
  <c r="BA74" i="3"/>
  <c r="G74" i="3"/>
  <c r="BE72" i="3"/>
  <c r="BD72" i="3"/>
  <c r="BC72" i="3"/>
  <c r="BA72" i="3"/>
  <c r="G72" i="3"/>
  <c r="BB72" i="3" s="1"/>
  <c r="BE71" i="3"/>
  <c r="BD71" i="3"/>
  <c r="BC71" i="3"/>
  <c r="BB71" i="3"/>
  <c r="BA71" i="3"/>
  <c r="G71" i="3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12" i="2"/>
  <c r="A12" i="2"/>
  <c r="C92" i="3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2" i="3"/>
  <c r="BD52" i="3"/>
  <c r="BC52" i="3"/>
  <c r="BA52" i="3"/>
  <c r="G52" i="3"/>
  <c r="BB52" i="3" s="1"/>
  <c r="BE49" i="3"/>
  <c r="BD49" i="3"/>
  <c r="BC49" i="3"/>
  <c r="BB49" i="3"/>
  <c r="BA49" i="3"/>
  <c r="G49" i="3"/>
  <c r="BE45" i="3"/>
  <c r="BD45" i="3"/>
  <c r="BC45" i="3"/>
  <c r="BA45" i="3"/>
  <c r="G45" i="3"/>
  <c r="BB45" i="3" s="1"/>
  <c r="BE41" i="3"/>
  <c r="BD41" i="3"/>
  <c r="BC41" i="3"/>
  <c r="BA41" i="3"/>
  <c r="G41" i="3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B32" i="3"/>
  <c r="BA32" i="3"/>
  <c r="G32" i="3"/>
  <c r="BE31" i="3"/>
  <c r="BD31" i="3"/>
  <c r="BC31" i="3"/>
  <c r="BA31" i="3"/>
  <c r="G31" i="3"/>
  <c r="BB31" i="3" s="1"/>
  <c r="BE30" i="3"/>
  <c r="BD30" i="3"/>
  <c r="BC30" i="3"/>
  <c r="BB30" i="3"/>
  <c r="BA30" i="3"/>
  <c r="G30" i="3"/>
  <c r="BE29" i="3"/>
  <c r="BD29" i="3"/>
  <c r="BC29" i="3"/>
  <c r="BA29" i="3"/>
  <c r="G29" i="3"/>
  <c r="BB29" i="3" s="1"/>
  <c r="BE28" i="3"/>
  <c r="BD28" i="3"/>
  <c r="BC28" i="3"/>
  <c r="BA28" i="3"/>
  <c r="G28" i="3"/>
  <c r="B11" i="2"/>
  <c r="A11" i="2"/>
  <c r="C66" i="3"/>
  <c r="BE25" i="3"/>
  <c r="BD25" i="3"/>
  <c r="BC25" i="3"/>
  <c r="BB25" i="3"/>
  <c r="G25" i="3"/>
  <c r="G26" i="3" s="1"/>
  <c r="BE24" i="3"/>
  <c r="BD24" i="3"/>
  <c r="BC24" i="3"/>
  <c r="BB24" i="3"/>
  <c r="BB26" i="3" s="1"/>
  <c r="F10" i="2" s="1"/>
  <c r="BA24" i="3"/>
  <c r="G24" i="3"/>
  <c r="B10" i="2"/>
  <c r="A10" i="2"/>
  <c r="BE26" i="3"/>
  <c r="I10" i="2" s="1"/>
  <c r="BC26" i="3"/>
  <c r="G10" i="2" s="1"/>
  <c r="C26" i="3"/>
  <c r="BE21" i="3"/>
  <c r="BE22" i="3" s="1"/>
  <c r="I9" i="2" s="1"/>
  <c r="BD21" i="3"/>
  <c r="BC21" i="3"/>
  <c r="BB21" i="3"/>
  <c r="G21" i="3"/>
  <c r="G22" i="3" s="1"/>
  <c r="BE19" i="3"/>
  <c r="BD19" i="3"/>
  <c r="BC19" i="3"/>
  <c r="BC22" i="3" s="1"/>
  <c r="G9" i="2" s="1"/>
  <c r="BB19" i="3"/>
  <c r="G19" i="3"/>
  <c r="BA19" i="3" s="1"/>
  <c r="B9" i="2"/>
  <c r="A9" i="2"/>
  <c r="C22" i="3"/>
  <c r="BE16" i="3"/>
  <c r="BD16" i="3"/>
  <c r="BC16" i="3"/>
  <c r="BB16" i="3"/>
  <c r="BB17" i="3" s="1"/>
  <c r="F8" i="2" s="1"/>
  <c r="G16" i="3"/>
  <c r="BA16" i="3" s="1"/>
  <c r="BA17" i="3" s="1"/>
  <c r="E8" i="2" s="1"/>
  <c r="I8" i="2"/>
  <c r="B8" i="2"/>
  <c r="A8" i="2"/>
  <c r="BE17" i="3"/>
  <c r="BD17" i="3"/>
  <c r="H8" i="2" s="1"/>
  <c r="BC17" i="3"/>
  <c r="G8" i="2" s="1"/>
  <c r="C17" i="3"/>
  <c r="BE13" i="3"/>
  <c r="BD13" i="3"/>
  <c r="BC13" i="3"/>
  <c r="BB13" i="3"/>
  <c r="G13" i="3"/>
  <c r="BA13" i="3" s="1"/>
  <c r="BE12" i="3"/>
  <c r="BD12" i="3"/>
  <c r="BC12" i="3"/>
  <c r="BB12" i="3"/>
  <c r="BA12" i="3"/>
  <c r="G12" i="3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BE8" i="3"/>
  <c r="BD8" i="3"/>
  <c r="BC8" i="3"/>
  <c r="BB8" i="3"/>
  <c r="G8" i="3"/>
  <c r="BA8" i="3" s="1"/>
  <c r="B7" i="2"/>
  <c r="A7" i="2"/>
  <c r="C14" i="3"/>
  <c r="E4" i="3"/>
  <c r="C4" i="3"/>
  <c r="F3" i="3"/>
  <c r="C3" i="3"/>
  <c r="H21" i="2"/>
  <c r="G23" i="1" s="1"/>
  <c r="G22" i="1" s="1"/>
  <c r="G20" i="2"/>
  <c r="I20" i="2" s="1"/>
  <c r="C2" i="2"/>
  <c r="C1" i="2"/>
  <c r="C33" i="1"/>
  <c r="F33" i="1" s="1"/>
  <c r="C31" i="1"/>
  <c r="C9" i="1"/>
  <c r="G7" i="1"/>
  <c r="D2" i="1"/>
  <c r="C2" i="1"/>
  <c r="G92" i="3" l="1"/>
  <c r="BE92" i="3"/>
  <c r="I12" i="2" s="1"/>
  <c r="G66" i="3"/>
  <c r="BC66" i="3"/>
  <c r="G11" i="2" s="1"/>
  <c r="BD66" i="3"/>
  <c r="H11" i="2" s="1"/>
  <c r="BA92" i="3"/>
  <c r="E12" i="2" s="1"/>
  <c r="BB91" i="3"/>
  <c r="BD251" i="3"/>
  <c r="H13" i="2" s="1"/>
  <c r="BE251" i="3"/>
  <c r="I13" i="2" s="1"/>
  <c r="BC14" i="3"/>
  <c r="G7" i="2" s="1"/>
  <c r="BB41" i="3"/>
  <c r="BB66" i="3" s="1"/>
  <c r="F11" i="2" s="1"/>
  <c r="BE14" i="3"/>
  <c r="I7" i="2" s="1"/>
  <c r="BC251" i="3"/>
  <c r="G13" i="2" s="1"/>
  <c r="BB145" i="3"/>
  <c r="G251" i="3"/>
  <c r="BA66" i="3"/>
  <c r="E11" i="2" s="1"/>
  <c r="BB251" i="3"/>
  <c r="F13" i="2" s="1"/>
  <c r="BA261" i="3"/>
  <c r="E14" i="2" s="1"/>
  <c r="BE261" i="3"/>
  <c r="I14" i="2" s="1"/>
  <c r="BD22" i="3"/>
  <c r="H9" i="2" s="1"/>
  <c r="BB22" i="3"/>
  <c r="F9" i="2" s="1"/>
  <c r="BB28" i="3"/>
  <c r="BE66" i="3"/>
  <c r="I11" i="2" s="1"/>
  <c r="BD92" i="3"/>
  <c r="H12" i="2" s="1"/>
  <c r="BA251" i="3"/>
  <c r="E13" i="2" s="1"/>
  <c r="BD14" i="3"/>
  <c r="H7" i="2" s="1"/>
  <c r="BA21" i="3"/>
  <c r="BA22" i="3" s="1"/>
  <c r="E9" i="2" s="1"/>
  <c r="BB14" i="3"/>
  <c r="F7" i="2" s="1"/>
  <c r="G14" i="3"/>
  <c r="BD26" i="3"/>
  <c r="H10" i="2" s="1"/>
  <c r="BC92" i="3"/>
  <c r="G12" i="2" s="1"/>
  <c r="BB92" i="3"/>
  <c r="F12" i="2" s="1"/>
  <c r="BA9" i="3"/>
  <c r="BA14" i="3" s="1"/>
  <c r="E7" i="2" s="1"/>
  <c r="BA25" i="3"/>
  <c r="BA26" i="3" s="1"/>
  <c r="G17" i="3"/>
  <c r="H15" i="2" l="1"/>
  <c r="C17" i="1" s="1"/>
  <c r="I15" i="2"/>
  <c r="C21" i="1" s="1"/>
  <c r="G15" i="2"/>
  <c r="C18" i="1" s="1"/>
  <c r="F15" i="2"/>
  <c r="C16" i="1" s="1"/>
  <c r="E15" i="2"/>
  <c r="C15" i="1" s="1"/>
  <c r="C19" i="1" l="1"/>
  <c r="C22" i="1" s="1"/>
  <c r="C23" i="1" s="1"/>
  <c r="F30" i="1" s="1"/>
  <c r="F31" i="1" s="1"/>
  <c r="F34" i="1" s="1"/>
</calcChain>
</file>

<file path=xl/sharedStrings.xml><?xml version="1.0" encoding="utf-8"?>
<sst xmlns="http://schemas.openxmlformats.org/spreadsheetml/2006/main" count="714" uniqueCount="351">
  <si>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</si>
  <si>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</si>
  <si>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</si>
  <si>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</si>
  <si>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</si>
  <si>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</si>
  <si>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</si>
  <si>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</si>
  <si>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</si>
  <si>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</si>
  <si>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</si>
  <si>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</si>
  <si>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</si>
  <si>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</si>
  <si>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</si>
  <si>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</si>
  <si>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</si>
  <si>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</si>
  <si>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</si>
  <si>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</si>
  <si>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</si>
  <si>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</si>
  <si>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</si>
  <si>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</si>
  <si>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</si>
  <si>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</si>
  <si>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</si>
  <si>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</si>
  <si>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</si>
  <si>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</si>
  <si>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</si>
  <si>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</si>
  <si>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</si>
  <si>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</si>
  <si>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</si>
  <si>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</si>
  <si>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</si>
  <si>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</si>
  <si>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</si>
  <si>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</si>
  <si>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</si>
  <si>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</si>
  <si>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</si>
  <si>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</si>
  <si>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</si>
  <si>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</si>
  <si>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</si>
  <si>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</si>
  <si>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</si>
  <si>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</si>
  <si>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</si>
  <si>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</si>
  <si>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</si>
  <si>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</si>
  <si>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</si>
  <si>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</si>
  <si>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</si>
  <si>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</si>
  <si>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</si>
  <si>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</si>
  <si>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</si>
  <si>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</si>
  <si>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</si>
  <si>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</si>
  <si>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</si>
  <si>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</si>
  <si>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</si>
  <si>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</si>
  <si>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</si>
  <si>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</si>
  <si>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</si>
  <si>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</si>
  <si>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</si>
  <si>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</si>
  <si>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</si>
  <si>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</si>
  <si>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</si>
  <si>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20514011-4</t>
  </si>
  <si>
    <t>D141A</t>
  </si>
  <si>
    <t>9</t>
  </si>
  <si>
    <t>Ostatní konstrukce, bourání</t>
  </si>
  <si>
    <t>612403384</t>
  </si>
  <si>
    <t xml:space="preserve">Hrubá výplň rýh ve stěnách do 7x7 cm maltou ze SMS </t>
  </si>
  <si>
    <t>m</t>
  </si>
  <si>
    <t>612403388</t>
  </si>
  <si>
    <t xml:space="preserve">Hrubá výplň rýh ve stěnách do 15x15cm maltou z SMS </t>
  </si>
  <si>
    <t>612403500</t>
  </si>
  <si>
    <t xml:space="preserve">Vyplň rýh stěn hl 7cm š 15cm </t>
  </si>
  <si>
    <t>974031142</t>
  </si>
  <si>
    <t xml:space="preserve">Vysekání rýh ve zdi cihelné 7 x 7 cm </t>
  </si>
  <si>
    <t>974031144</t>
  </si>
  <si>
    <t xml:space="preserve">Vysekání rýh ve zdi cihelné 7 x 15 cm </t>
  </si>
  <si>
    <t>974031164</t>
  </si>
  <si>
    <t xml:space="preserve">Vysekání rýh ve zdi cihelné 15 x 15 cm </t>
  </si>
  <si>
    <t>96</t>
  </si>
  <si>
    <t>Bourání konstrukcí</t>
  </si>
  <si>
    <t>972054491</t>
  </si>
  <si>
    <t xml:space="preserve">Vybourání otv. stropy pro prostupy ZTI </t>
  </si>
  <si>
    <t>m3</t>
  </si>
  <si>
    <t>97</t>
  </si>
  <si>
    <t>Prorážení otvorů</t>
  </si>
  <si>
    <t>970031130</t>
  </si>
  <si>
    <t xml:space="preserve">Vrtání jádrové do zdiva cihelného do D 130 mm </t>
  </si>
  <si>
    <t>12*0,25</t>
  </si>
  <si>
    <t>971033261</t>
  </si>
  <si>
    <t xml:space="preserve">Vybourání otv. zeď cihel. 0,0225 m2, tl. 60cm, MVC </t>
  </si>
  <si>
    <t>kus</t>
  </si>
  <si>
    <t>99</t>
  </si>
  <si>
    <t>Staveništní přesun hmot</t>
  </si>
  <si>
    <t>998276101</t>
  </si>
  <si>
    <t xml:space="preserve">Přesun hmot, trubní vedení plastová, otevř. výkop </t>
  </si>
  <si>
    <t>t</t>
  </si>
  <si>
    <t>999281111</t>
  </si>
  <si>
    <t xml:space="preserve">Přesun hmot pro opravy a údržbu do výšky 25 m </t>
  </si>
  <si>
    <t>721</t>
  </si>
  <si>
    <t>Vnitřní kanalizace</t>
  </si>
  <si>
    <t>721140802</t>
  </si>
  <si>
    <t xml:space="preserve">Demontáž potrubí litinového DN 100 </t>
  </si>
  <si>
    <t>721171808</t>
  </si>
  <si>
    <t xml:space="preserve">Demontáž potrubí z PVC do DN 114 </t>
  </si>
  <si>
    <t>721178101</t>
  </si>
  <si>
    <t>Potrubí Silent PP připojovací, D 32 x 2,0 ST32</t>
  </si>
  <si>
    <t>721178102</t>
  </si>
  <si>
    <t xml:space="preserve">Potrubí Silent PP připojovací, D 40 x 2,0 </t>
  </si>
  <si>
    <t>721178103</t>
  </si>
  <si>
    <t>Potrubí  Silent PP připojovací, D 50 x 2,0 ST50</t>
  </si>
  <si>
    <t>721178104</t>
  </si>
  <si>
    <t>Potrubí  Silent PP připojovací, D 75 x 2,6 ST 70</t>
  </si>
  <si>
    <t>721178116</t>
  </si>
  <si>
    <t>Potrubí Silent PP odpadní - svis. D110x3,6 ST 100</t>
  </si>
  <si>
    <t>721178136</t>
  </si>
  <si>
    <t>Potrubí Silent PP ležaté zavěšené D110x3,6 včetně kotvení</t>
  </si>
  <si>
    <t>721178137</t>
  </si>
  <si>
    <t>PotrubíSilent PP ležaté zavěšené D125x4,2 včetně kotvení</t>
  </si>
  <si>
    <t>721194103</t>
  </si>
  <si>
    <t xml:space="preserve">Vyvedení odpadních výpustek D 32 x 1,8 </t>
  </si>
  <si>
    <t>1np:5</t>
  </si>
  <si>
    <t>3np:3</t>
  </si>
  <si>
    <t>7np:8</t>
  </si>
  <si>
    <t>721194104</t>
  </si>
  <si>
    <t xml:space="preserve">Vyvedení odpadních výpustek D 40 x 1,8 </t>
  </si>
  <si>
    <t>1np:16</t>
  </si>
  <si>
    <t>2np:3</t>
  </si>
  <si>
    <t>3np:6</t>
  </si>
  <si>
    <t>721194105</t>
  </si>
  <si>
    <t xml:space="preserve">Vyvedení odpadních výpustek D 50 x 1,8 </t>
  </si>
  <si>
    <t>VP:5</t>
  </si>
  <si>
    <t>D:3</t>
  </si>
  <si>
    <t>P:1</t>
  </si>
  <si>
    <t>721194109</t>
  </si>
  <si>
    <t xml:space="preserve">Vyvedení odpadní výpustky D 110 x 2,3 </t>
  </si>
  <si>
    <t>3.np:2</t>
  </si>
  <si>
    <t>7.np:1</t>
  </si>
  <si>
    <t>721223426</t>
  </si>
  <si>
    <t>Vpusť podlahová se zápachovou uzávěrkou HL80.1H s živičným límcem, mřížka nerez 115x115 mm</t>
  </si>
  <si>
    <t>1np:2</t>
  </si>
  <si>
    <t>2np:1</t>
  </si>
  <si>
    <t>7np:1</t>
  </si>
  <si>
    <t>721223427</t>
  </si>
  <si>
    <t>Vpusť podlahová se suchou zápachovou uzávěrkou DN 40/50 samočisticí, izol. soupr. bez fólie</t>
  </si>
  <si>
    <t>721290112</t>
  </si>
  <si>
    <t xml:space="preserve">Zkouška těsnosti kanalizace vodou DN 200 </t>
  </si>
  <si>
    <t>60+30+30+4+6+26+2</t>
  </si>
  <si>
    <t>105</t>
  </si>
  <si>
    <t xml:space="preserve">Požární manžety na potrubí DN100 </t>
  </si>
  <si>
    <t>108</t>
  </si>
  <si>
    <t>PODOMÍTKOVÝ SIFON HL138 pro klimatizaci</t>
  </si>
  <si>
    <t>998721203</t>
  </si>
  <si>
    <t xml:space="preserve">Přesun hmot pro vnitřní kanalizaci, výšky do 24 m </t>
  </si>
  <si>
    <t>998721294</t>
  </si>
  <si>
    <t xml:space="preserve">Příplatek zvětš. přesun, vnitřní kanaliz. do 1 km </t>
  </si>
  <si>
    <t>722</t>
  </si>
  <si>
    <t>Vnitřní vodovod</t>
  </si>
  <si>
    <t>722130801</t>
  </si>
  <si>
    <t xml:space="preserve">Demontáž potrubí ocelových závitových DN 25 </t>
  </si>
  <si>
    <t>722178113</t>
  </si>
  <si>
    <t>Potrubí vícevrstvé vodovod. ,D 20x2mm lisovaný spoj, mosazné press fitinky</t>
  </si>
  <si>
    <t>722178114</t>
  </si>
  <si>
    <t>Potrubí vícevrstvé vodovod. ,D 26x3mm lisovaný spoj, mosazné press fitinky</t>
  </si>
  <si>
    <t>722178115</t>
  </si>
  <si>
    <t>Potrubí vícevrstvé vodovod. ,D 32x3mm lisovaný spoj, mosazné press fitinky</t>
  </si>
  <si>
    <t>722182021</t>
  </si>
  <si>
    <t xml:space="preserve">Montáž izolačních skruží na potrubí přímé DN 25 </t>
  </si>
  <si>
    <t>60+40</t>
  </si>
  <si>
    <t>722182024</t>
  </si>
  <si>
    <t xml:space="preserve">Montáž izolačních skruží na potrubí přímé DN 40 </t>
  </si>
  <si>
    <t>722220121</t>
  </si>
  <si>
    <t xml:space="preserve">Nástěnka K 247, pro baterii G 1/2 </t>
  </si>
  <si>
    <t>pár</t>
  </si>
  <si>
    <t>U:7</t>
  </si>
  <si>
    <t>D:2</t>
  </si>
  <si>
    <t>722290226</t>
  </si>
  <si>
    <t xml:space="preserve">Zkouška tlaku potrubí závitového DN 50 </t>
  </si>
  <si>
    <t>60+40+40</t>
  </si>
  <si>
    <t>722290237</t>
  </si>
  <si>
    <t xml:space="preserve">Proplach a dezinfekce vodovod.potrubí DN 200 </t>
  </si>
  <si>
    <t>201</t>
  </si>
  <si>
    <t>Krácený rozbor dle vyhlášky 252/2004 Sb. (určený ke kolaudaci)</t>
  </si>
  <si>
    <t>kpl</t>
  </si>
  <si>
    <t>283771350</t>
  </si>
  <si>
    <t>Izolace pěnová trubková  22-13</t>
  </si>
  <si>
    <t>283771352</t>
  </si>
  <si>
    <t>Izolace pěnová trubková  28-15</t>
  </si>
  <si>
    <t>283771354</t>
  </si>
  <si>
    <t>Izolace pěnová trubková  35-20</t>
  </si>
  <si>
    <t>551100010</t>
  </si>
  <si>
    <t>Kohout kulový voda  1/2" ATEST NA PITNOU VODU</t>
  </si>
  <si>
    <t>551100011</t>
  </si>
  <si>
    <t>Kohout kulový voda  3/4" ATEST NA PITNOU VODU</t>
  </si>
  <si>
    <t>551100012</t>
  </si>
  <si>
    <t>Kohout kulový voda 8363 1" ATEST NA PITNOU VODU</t>
  </si>
  <si>
    <t>551100014</t>
  </si>
  <si>
    <t>Kohout kulový voda  6/4" ATEST NA PITNOU VODU</t>
  </si>
  <si>
    <t>202</t>
  </si>
  <si>
    <t xml:space="preserve">Požární a izolační manžety na potrubí do DN40 </t>
  </si>
  <si>
    <t>998722203</t>
  </si>
  <si>
    <t xml:space="preserve">Přesun hmot pro vnitřní vodovod, výšky do 24 m </t>
  </si>
  <si>
    <t>998722294</t>
  </si>
  <si>
    <t xml:space="preserve">Příplatek zvětš. přesun, vnitřní vodovod do 1 km </t>
  </si>
  <si>
    <t>725</t>
  </si>
  <si>
    <t>Zařizovací předměty</t>
  </si>
  <si>
    <t>725110811</t>
  </si>
  <si>
    <t xml:space="preserve">Demontáž klozetů splachovacích </t>
  </si>
  <si>
    <t>soubor</t>
  </si>
  <si>
    <t>VÝMĚNA STÁVAJÍCÍCH:</t>
  </si>
  <si>
    <t>1np:7</t>
  </si>
  <si>
    <t>2np:4</t>
  </si>
  <si>
    <t>3np:2</t>
  </si>
  <si>
    <t>725119305</t>
  </si>
  <si>
    <t xml:space="preserve">Montáž klozetových mís kombinovaných </t>
  </si>
  <si>
    <t>3np:4</t>
  </si>
  <si>
    <t>725119306</t>
  </si>
  <si>
    <t xml:space="preserve">Montáž klozetu závěsného </t>
  </si>
  <si>
    <t>725119401</t>
  </si>
  <si>
    <t xml:space="preserve">Montáž předstěnových systémů pro zazdění </t>
  </si>
  <si>
    <t>725122002</t>
  </si>
  <si>
    <t xml:space="preserve">Mtž pisoáru automat splach </t>
  </si>
  <si>
    <t>DEMONTÁŽ STÁVAJÍCÍCH:</t>
  </si>
  <si>
    <t>1np:3</t>
  </si>
  <si>
    <t>2np:2</t>
  </si>
  <si>
    <t>725122813</t>
  </si>
  <si>
    <t xml:space="preserve">Demontáž pisoáru </t>
  </si>
  <si>
    <t>3np:0</t>
  </si>
  <si>
    <t>725210821</t>
  </si>
  <si>
    <t xml:space="preserve">Demontáž umyvadel bez výtokových armatur </t>
  </si>
  <si>
    <t>725219401</t>
  </si>
  <si>
    <t xml:space="preserve">Montáž umyvadel na šrouby do zdiva </t>
  </si>
  <si>
    <t>725240811</t>
  </si>
  <si>
    <t xml:space="preserve">Demontáž sprchových kabin bez výtokových armatur </t>
  </si>
  <si>
    <t>2np:0</t>
  </si>
  <si>
    <t>725240812</t>
  </si>
  <si>
    <t xml:space="preserve">Demontáž sprchových mís bez výtokových armatur </t>
  </si>
  <si>
    <t>725249102</t>
  </si>
  <si>
    <t xml:space="preserve">Montáž sprchových mís a vaniček </t>
  </si>
  <si>
    <t>725249103</t>
  </si>
  <si>
    <t xml:space="preserve">Montáž sprchových koutů </t>
  </si>
  <si>
    <t>725314290</t>
  </si>
  <si>
    <t xml:space="preserve">Příslušenství k dřezu v kuchyňské sestavě </t>
  </si>
  <si>
    <t>725330820</t>
  </si>
  <si>
    <t xml:space="preserve">Demontáž výlevky diturvitové </t>
  </si>
  <si>
    <t>725339101</t>
  </si>
  <si>
    <t xml:space="preserve">Montáž výlevky diturvitové, bez nádrže a armatur </t>
  </si>
  <si>
    <t>725810401</t>
  </si>
  <si>
    <t xml:space="preserve">Ventil rohový bez přípoj. trubičky T 66 G 1/2 </t>
  </si>
  <si>
    <t>1np:2*16</t>
  </si>
  <si>
    <t>2np:2*3</t>
  </si>
  <si>
    <t>3np:2*6</t>
  </si>
  <si>
    <t>7np:2*1</t>
  </si>
  <si>
    <t>D:3*2</t>
  </si>
  <si>
    <t>725819402</t>
  </si>
  <si>
    <t xml:space="preserve">Montáž ventilu rohového bez trubičky G 1/2 </t>
  </si>
  <si>
    <t>725820801</t>
  </si>
  <si>
    <t xml:space="preserve">Demontáž baterie nástěnné do G 3/4 </t>
  </si>
  <si>
    <t>725820802</t>
  </si>
  <si>
    <t xml:space="preserve">Demontáž baterie stojánkové do 1otvoru </t>
  </si>
  <si>
    <t>725829202</t>
  </si>
  <si>
    <t>Montáž baterie umyv.a dřezové nástěnné VF</t>
  </si>
  <si>
    <t>725829301</t>
  </si>
  <si>
    <t xml:space="preserve">Montáž baterie umyv.a dřezové stojánkové </t>
  </si>
  <si>
    <t>3np:6+2</t>
  </si>
  <si>
    <t>7np:1+1</t>
  </si>
  <si>
    <t>725840850</t>
  </si>
  <si>
    <t xml:space="preserve">Demontáž baterie sprch.diferenciální G 3/4x1 </t>
  </si>
  <si>
    <t>1np:1</t>
  </si>
  <si>
    <t>725840860</t>
  </si>
  <si>
    <t xml:space="preserve">Demontáž ramene sprchy </t>
  </si>
  <si>
    <t>725849200</t>
  </si>
  <si>
    <t xml:space="preserve">Montáž baterií sprchových, nastavitelná výška </t>
  </si>
  <si>
    <t>64271102</t>
  </si>
  <si>
    <t>Výlevka závěsná keramická DN100, plast.mřížka vč.montážního rámu</t>
  </si>
  <si>
    <t>502.1</t>
  </si>
  <si>
    <t>Umyvadlo  š.55 U</t>
  </si>
  <si>
    <t>503</t>
  </si>
  <si>
    <t xml:space="preserve">Umyvadlová stojánková baterie páková </t>
  </si>
  <si>
    <t>504.2</t>
  </si>
  <si>
    <t xml:space="preserve">Sifon výškově nastavitelný designový </t>
  </si>
  <si>
    <t>505</t>
  </si>
  <si>
    <t xml:space="preserve">Urinál se senzorem vč,.instalační sady,sifonu a s. </t>
  </si>
  <si>
    <t>506</t>
  </si>
  <si>
    <t xml:space="preserve">NAPÁJECÍ ZDROJ k urinálu </t>
  </si>
  <si>
    <t>507</t>
  </si>
  <si>
    <t xml:space="preserve">Sprchová baterie vč.příslušenství </t>
  </si>
  <si>
    <t>KPL</t>
  </si>
  <si>
    <t>508</t>
  </si>
  <si>
    <t xml:space="preserve">Sprchová souprava </t>
  </si>
  <si>
    <t>508.1</t>
  </si>
  <si>
    <t xml:space="preserve">Sprchová vanička dle stáv. </t>
  </si>
  <si>
    <t>509</t>
  </si>
  <si>
    <t>Sprchové posuv.dveře(výplň sklo) š.900 D+M</t>
  </si>
  <si>
    <t>510</t>
  </si>
  <si>
    <t>Páková nástěnná baterie G150mm VF</t>
  </si>
  <si>
    <t>511.2</t>
  </si>
  <si>
    <t>Nástěnná nádržka plast vysokopoložená VF</t>
  </si>
  <si>
    <t>515</t>
  </si>
  <si>
    <t xml:space="preserve">Závěsný klozet </t>
  </si>
  <si>
    <t>1.np:0</t>
  </si>
  <si>
    <t>517</t>
  </si>
  <si>
    <t>Nádržka splach pro zazdění , h 112 cm 111.300.00.5 K, Ki</t>
  </si>
  <si>
    <t>0</t>
  </si>
  <si>
    <t>518</t>
  </si>
  <si>
    <t xml:space="preserve">Sedátko tvrdý plast pomalé sklápění, poklop </t>
  </si>
  <si>
    <t>519</t>
  </si>
  <si>
    <t xml:space="preserve">Ovládací tlačítko ke splachování </t>
  </si>
  <si>
    <t>522</t>
  </si>
  <si>
    <t xml:space="preserve">Kombi klozet - výměna ZP </t>
  </si>
  <si>
    <t>998725203</t>
  </si>
  <si>
    <t xml:space="preserve">Přesun hmot pro zařizovací předměty, výšky do 24 m </t>
  </si>
  <si>
    <t>998725294</t>
  </si>
  <si>
    <t xml:space="preserve">Příplatek zvětš. přesun, zařiz. předměty do 1 km </t>
  </si>
  <si>
    <t>D96</t>
  </si>
  <si>
    <t>Přesuny suti a vybouraných hmot</t>
  </si>
  <si>
    <t>979011111</t>
  </si>
  <si>
    <t xml:space="preserve">Svislá doprava suti a vybour. hmot za 1. podlaží </t>
  </si>
  <si>
    <t>979011121</t>
  </si>
  <si>
    <t xml:space="preserve">Příplatek za každé další podlaží </t>
  </si>
  <si>
    <t>979081111</t>
  </si>
  <si>
    <t xml:space="preserve">Odvoz suti a vybour. hmot na skládku do 1 km </t>
  </si>
  <si>
    <t>979081121</t>
  </si>
  <si>
    <t xml:space="preserve">Příplatek k odvozu za každý další 1 km </t>
  </si>
  <si>
    <t>979082111</t>
  </si>
  <si>
    <t xml:space="preserve">Vnitrostaveništní doprava suti do 10 m </t>
  </si>
  <si>
    <t>979093111</t>
  </si>
  <si>
    <t xml:space="preserve">Uložení suti na skládku bez zhutnění </t>
  </si>
  <si>
    <t>979999996</t>
  </si>
  <si>
    <t xml:space="preserve">Poplatek za skládku suti a vybouraných hmot </t>
  </si>
  <si>
    <t>979999999</t>
  </si>
  <si>
    <t xml:space="preserve">Poplatek za skládku 10 % příměsí </t>
  </si>
  <si>
    <t>Stavební úpravy a modernizace IVUC Astorka</t>
  </si>
  <si>
    <t>SO 01-Rozšíření výukových ploch</t>
  </si>
  <si>
    <t>Výukové prostory</t>
  </si>
  <si>
    <t>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</si>
</sst>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0" fontId="17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18" fillId="3" borderId="62" xfId="1" applyNumberFormat="1" applyFont="1" applyFill="1" applyBorder="1" applyAlignment="1">
      <alignment horizontal="right" wrapText="1"/>
    </xf>
    <xf numFmtId="0" fontId="18" fillId="3" borderId="34" xfId="1" applyFont="1" applyFill="1" applyBorder="1" applyAlignment="1">
      <alignment horizontal="left" wrapText="1"/>
    </xf>
    <xf numFmtId="0" fontId="18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1" fillId="0" borderId="0" xfId="1" applyFont="1"/>
    <xf numFmtId="0" fontId="1" fillId="0" borderId="0" xfId="1" applyAlignment="1">
      <alignment horizontal="right"/>
    </xf>
    <xf numFmtId="0" fontId="22" fillId="0" borderId="0" xfId="1" applyFont="1"/>
    <xf numFmtId="3" fontId="22" fillId="0" borderId="0" xfId="1" applyNumberFormat="1" applyFont="1" applyAlignment="1">
      <alignment horizontal="right"/>
    </xf>
    <xf numFmtId="4" fontId="22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18" fillId="3" borderId="60" xfId="1" applyNumberFormat="1" applyFont="1" applyFill="1" applyBorder="1" applyAlignment="1">
      <alignment horizontal="left" wrapText="1"/>
    </xf>
    <xf numFmtId="49" fontId="19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F5E8E61F-F27D-4C60-AC7A-FFEAC9B21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342B9-321F-4244-A888-D6AEB9DFE4D8}">
  <sheetPr codeName="List21"/>
  <dimension ref="A1:BE55"/>
  <sheetViews>
    <sheetView topLeftCell="A10" workbookViewId="0">
      <selection activeCell="F31" sqref="F31:G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ZTI</v>
      </c>
      <c r="D2" s="5" t="str">
        <f>Rekapitulace!G2</f>
        <v>Výukové prostory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348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77</v>
      </c>
      <c r="B7" s="23"/>
      <c r="C7" s="24" t="s">
        <v>347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184"/>
      <c r="D8" s="184"/>
      <c r="E8" s="185"/>
      <c r="F8" s="13" t="s">
        <v>12</v>
      </c>
      <c r="G8" s="28"/>
    </row>
    <row r="9" spans="1:57" x14ac:dyDescent="0.2">
      <c r="A9" s="27" t="s">
        <v>13</v>
      </c>
      <c r="B9" s="13"/>
      <c r="C9" s="184">
        <f>Projektant</f>
        <v>0</v>
      </c>
      <c r="D9" s="184"/>
      <c r="E9" s="185"/>
      <c r="F9" s="13"/>
      <c r="G9" s="28"/>
    </row>
    <row r="10" spans="1:57" x14ac:dyDescent="0.2">
      <c r="A10" s="27" t="s">
        <v>14</v>
      </c>
      <c r="B10" s="13"/>
      <c r="C10" s="184"/>
      <c r="D10" s="184"/>
      <c r="E10" s="184"/>
      <c r="F10" s="13"/>
      <c r="G10" s="29"/>
      <c r="H10" s="30"/>
    </row>
    <row r="11" spans="1:57" ht="13.5" customHeight="1" x14ac:dyDescent="0.2">
      <c r="A11" s="27" t="s">
        <v>15</v>
      </c>
      <c r="B11" s="13"/>
      <c r="C11" s="184"/>
      <c r="D11" s="184"/>
      <c r="E11" s="184"/>
      <c r="F11" s="13" t="s">
        <v>16</v>
      </c>
      <c r="G11" s="29" t="s">
        <v>77</v>
      </c>
      <c r="BA11" s="31"/>
      <c r="BB11" s="31"/>
      <c r="BC11" s="31"/>
      <c r="BD11" s="31"/>
      <c r="BE11" s="31"/>
    </row>
    <row r="12" spans="1:57" ht="12.75" customHeight="1" x14ac:dyDescent="0.2">
      <c r="A12" s="32" t="s">
        <v>17</v>
      </c>
      <c r="B12" s="10"/>
      <c r="C12" s="186"/>
      <c r="D12" s="186"/>
      <c r="E12" s="186"/>
      <c r="F12" s="33" t="s">
        <v>18</v>
      </c>
      <c r="G12" s="34"/>
    </row>
    <row r="13" spans="1:57" ht="28.5" customHeight="1" thickBot="1" x14ac:dyDescent="0.25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 x14ac:dyDescent="0.2">
      <c r="A15" s="44"/>
      <c r="B15" s="45" t="s">
        <v>22</v>
      </c>
      <c r="C15" s="46">
        <f>HSV</f>
        <v>0</v>
      </c>
      <c r="D15" s="47"/>
      <c r="E15" s="48"/>
      <c r="F15" s="49"/>
      <c r="G15" s="46"/>
    </row>
    <row r="16" spans="1:57" ht="15.95" customHeight="1" x14ac:dyDescent="0.2">
      <c r="A16" s="44" t="s">
        <v>23</v>
      </c>
      <c r="B16" s="45" t="s">
        <v>24</v>
      </c>
      <c r="C16" s="46">
        <f>PSV</f>
        <v>0</v>
      </c>
      <c r="D16" s="9"/>
      <c r="E16" s="50"/>
      <c r="F16" s="51"/>
      <c r="G16" s="46"/>
    </row>
    <row r="17" spans="1:7" ht="15.95" customHeight="1" x14ac:dyDescent="0.2">
      <c r="A17" s="44" t="s">
        <v>25</v>
      </c>
      <c r="B17" s="45" t="s">
        <v>26</v>
      </c>
      <c r="C17" s="46">
        <f>Mont</f>
        <v>0</v>
      </c>
      <c r="D17" s="9"/>
      <c r="E17" s="50"/>
      <c r="F17" s="51"/>
      <c r="G17" s="46"/>
    </row>
    <row r="18" spans="1:7" ht="15.95" customHeight="1" x14ac:dyDescent="0.2">
      <c r="A18" s="52" t="s">
        <v>27</v>
      </c>
      <c r="B18" s="53" t="s">
        <v>28</v>
      </c>
      <c r="C18" s="46">
        <f>Dodavka</f>
        <v>0</v>
      </c>
      <c r="D18" s="9"/>
      <c r="E18" s="50"/>
      <c r="F18" s="51"/>
      <c r="G18" s="46"/>
    </row>
    <row r="19" spans="1:7" ht="15.95" customHeight="1" x14ac:dyDescent="0.2">
      <c r="A19" s="54" t="s">
        <v>29</v>
      </c>
      <c r="B19" s="45"/>
      <c r="C19" s="46">
        <f>SUM(C15:C18)</f>
        <v>0</v>
      </c>
      <c r="D19" s="9"/>
      <c r="E19" s="50"/>
      <c r="F19" s="51"/>
      <c r="G19" s="46"/>
    </row>
    <row r="20" spans="1:7" ht="15.95" customHeight="1" x14ac:dyDescent="0.2">
      <c r="A20" s="54"/>
      <c r="B20" s="45"/>
      <c r="C20" s="46"/>
      <c r="D20" s="9"/>
      <c r="E20" s="50"/>
      <c r="F20" s="51"/>
      <c r="G20" s="46"/>
    </row>
    <row r="21" spans="1:7" ht="15.95" customHeight="1" x14ac:dyDescent="0.2">
      <c r="A21" s="54" t="s">
        <v>30</v>
      </c>
      <c r="B21" s="45"/>
      <c r="C21" s="46">
        <f>HZS</f>
        <v>0</v>
      </c>
      <c r="D21" s="9"/>
      <c r="E21" s="50"/>
      <c r="F21" s="51"/>
      <c r="G21" s="46"/>
    </row>
    <row r="22" spans="1:7" ht="15.95" customHeight="1" x14ac:dyDescent="0.2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 x14ac:dyDescent="0.25">
      <c r="A23" s="187" t="s">
        <v>33</v>
      </c>
      <c r="B23" s="188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21</v>
      </c>
      <c r="D30" s="74" t="s">
        <v>43</v>
      </c>
      <c r="E30" s="76"/>
      <c r="F30" s="189">
        <f>C23-F32</f>
        <v>0</v>
      </c>
      <c r="G30" s="190"/>
    </row>
    <row r="31" spans="1:7" x14ac:dyDescent="0.2">
      <c r="A31" s="73" t="s">
        <v>44</v>
      </c>
      <c r="B31" s="74"/>
      <c r="C31" s="75">
        <f>SazbaDPH1</f>
        <v>21</v>
      </c>
      <c r="D31" s="74" t="s">
        <v>45</v>
      </c>
      <c r="E31" s="76"/>
      <c r="F31" s="189">
        <f>ROUND(PRODUCT(F30,C31/100),0)</f>
        <v>0</v>
      </c>
      <c r="G31" s="190"/>
    </row>
    <row r="32" spans="1:7" x14ac:dyDescent="0.2">
      <c r="A32" s="73" t="s">
        <v>42</v>
      </c>
      <c r="B32" s="74"/>
      <c r="C32" s="75">
        <v>0</v>
      </c>
      <c r="D32" s="74" t="s">
        <v>45</v>
      </c>
      <c r="E32" s="76"/>
      <c r="F32" s="189">
        <v>0</v>
      </c>
      <c r="G32" s="190"/>
    </row>
    <row r="33" spans="1:8" x14ac:dyDescent="0.2">
      <c r="A33" s="73" t="s">
        <v>44</v>
      </c>
      <c r="B33" s="77"/>
      <c r="C33" s="78">
        <f>SazbaDPH2</f>
        <v>0</v>
      </c>
      <c r="D33" s="74" t="s">
        <v>45</v>
      </c>
      <c r="E33" s="51"/>
      <c r="F33" s="189">
        <f>ROUND(PRODUCT(F32,C33/100),0)</f>
        <v>0</v>
      </c>
      <c r="G33" s="190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1">
        <f>ROUND(SUM(F30:F33),0)</f>
        <v>0</v>
      </c>
      <c r="G34" s="192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3"/>
      <c r="C37" s="183"/>
      <c r="D37" s="183"/>
      <c r="E37" s="183"/>
      <c r="F37" s="183"/>
      <c r="G37" s="183"/>
      <c r="H37" t="s">
        <v>5</v>
      </c>
    </row>
    <row r="38" spans="1:8" ht="12.75" customHeight="1" x14ac:dyDescent="0.2">
      <c r="A38" s="83"/>
      <c r="B38" s="183"/>
      <c r="C38" s="183"/>
      <c r="D38" s="183"/>
      <c r="E38" s="183"/>
      <c r="F38" s="183"/>
      <c r="G38" s="183"/>
      <c r="H38" t="s">
        <v>5</v>
      </c>
    </row>
    <row r="39" spans="1:8" x14ac:dyDescent="0.2">
      <c r="A39" s="83"/>
      <c r="B39" s="183"/>
      <c r="C39" s="183"/>
      <c r="D39" s="183"/>
      <c r="E39" s="183"/>
      <c r="F39" s="183"/>
      <c r="G39" s="183"/>
      <c r="H39" t="s">
        <v>5</v>
      </c>
    </row>
    <row r="40" spans="1:8" x14ac:dyDescent="0.2">
      <c r="A40" s="83"/>
      <c r="B40" s="183"/>
      <c r="C40" s="183"/>
      <c r="D40" s="183"/>
      <c r="E40" s="183"/>
      <c r="F40" s="183"/>
      <c r="G40" s="183"/>
      <c r="H40" t="s">
        <v>5</v>
      </c>
    </row>
    <row r="41" spans="1:8" x14ac:dyDescent="0.2">
      <c r="A41" s="83"/>
      <c r="B41" s="183"/>
      <c r="C41" s="183"/>
      <c r="D41" s="183"/>
      <c r="E41" s="183"/>
      <c r="F41" s="183"/>
      <c r="G41" s="183"/>
      <c r="H41" t="s">
        <v>5</v>
      </c>
    </row>
    <row r="42" spans="1:8" x14ac:dyDescent="0.2">
      <c r="A42" s="83"/>
      <c r="B42" s="183"/>
      <c r="C42" s="183"/>
      <c r="D42" s="183"/>
      <c r="E42" s="183"/>
      <c r="F42" s="183"/>
      <c r="G42" s="183"/>
      <c r="H42" t="s">
        <v>5</v>
      </c>
    </row>
    <row r="43" spans="1:8" x14ac:dyDescent="0.2">
      <c r="A43" s="83"/>
      <c r="B43" s="183"/>
      <c r="C43" s="183"/>
      <c r="D43" s="183"/>
      <c r="E43" s="183"/>
      <c r="F43" s="183"/>
      <c r="G43" s="183"/>
      <c r="H43" t="s">
        <v>5</v>
      </c>
    </row>
    <row r="44" spans="1:8" x14ac:dyDescent="0.2">
      <c r="A44" s="83"/>
      <c r="B44" s="183"/>
      <c r="C44" s="183"/>
      <c r="D44" s="183"/>
      <c r="E44" s="183"/>
      <c r="F44" s="183"/>
      <c r="G44" s="183"/>
      <c r="H44" t="s">
        <v>5</v>
      </c>
    </row>
    <row r="45" spans="1:8" ht="0.75" customHeight="1" x14ac:dyDescent="0.2">
      <c r="A45" s="83"/>
      <c r="B45" s="183"/>
      <c r="C45" s="183"/>
      <c r="D45" s="183"/>
      <c r="E45" s="183"/>
      <c r="F45" s="183"/>
      <c r="G45" s="183"/>
      <c r="H45" t="s">
        <v>5</v>
      </c>
    </row>
    <row r="46" spans="1:8" x14ac:dyDescent="0.2">
      <c r="B46" s="193"/>
      <c r="C46" s="193"/>
      <c r="D46" s="193"/>
      <c r="E46" s="193"/>
      <c r="F46" s="193"/>
      <c r="G46" s="193"/>
    </row>
    <row r="47" spans="1:8" x14ac:dyDescent="0.2">
      <c r="B47" s="193"/>
      <c r="C47" s="193"/>
      <c r="D47" s="193"/>
      <c r="E47" s="193"/>
      <c r="F47" s="193"/>
      <c r="G47" s="193"/>
    </row>
    <row r="48" spans="1:8" x14ac:dyDescent="0.2">
      <c r="B48" s="193"/>
      <c r="C48" s="193"/>
      <c r="D48" s="193"/>
      <c r="E48" s="193"/>
      <c r="F48" s="193"/>
      <c r="G48" s="193"/>
    </row>
    <row r="49" spans="2:7" x14ac:dyDescent="0.2">
      <c r="B49" s="193"/>
      <c r="C49" s="193"/>
      <c r="D49" s="193"/>
      <c r="E49" s="193"/>
      <c r="F49" s="193"/>
      <c r="G49" s="193"/>
    </row>
    <row r="50" spans="2:7" x14ac:dyDescent="0.2">
      <c r="B50" s="193"/>
      <c r="C50" s="193"/>
      <c r="D50" s="193"/>
      <c r="E50" s="193"/>
      <c r="F50" s="193"/>
      <c r="G50" s="193"/>
    </row>
    <row r="51" spans="2:7" x14ac:dyDescent="0.2">
      <c r="B51" s="193"/>
      <c r="C51" s="193"/>
      <c r="D51" s="193"/>
      <c r="E51" s="193"/>
      <c r="F51" s="193"/>
      <c r="G51" s="193"/>
    </row>
    <row r="52" spans="2:7" x14ac:dyDescent="0.2">
      <c r="B52" s="193"/>
      <c r="C52" s="193"/>
      <c r="D52" s="193"/>
      <c r="E52" s="193"/>
      <c r="F52" s="193"/>
      <c r="G52" s="193"/>
    </row>
    <row r="53" spans="2:7" x14ac:dyDescent="0.2">
      <c r="B53" s="193"/>
      <c r="C53" s="193"/>
      <c r="D53" s="193"/>
      <c r="E53" s="193"/>
      <c r="F53" s="193"/>
      <c r="G53" s="193"/>
    </row>
    <row r="54" spans="2:7" x14ac:dyDescent="0.2">
      <c r="B54" s="193"/>
      <c r="C54" s="193"/>
      <c r="D54" s="193"/>
      <c r="E54" s="193"/>
      <c r="F54" s="193"/>
      <c r="G54" s="193"/>
    </row>
    <row r="55" spans="2:7" x14ac:dyDescent="0.2">
      <c r="B55" s="193"/>
      <c r="C55" s="193"/>
      <c r="D55" s="193"/>
      <c r="E55" s="193"/>
      <c r="F55" s="193"/>
      <c r="G55" s="193"/>
    </row>
  </sheetData>
  <sheetProtection algorithmName="SHA-512" hashValue="3mzRKQxu6qb2dE9/Vgz5BZEgsTx3tHp0UWm536eXQSuDjIfqgd9nYjF+9I1ngtByPG+ybw1V/nBAx5Ri1Q7k1Q==" saltValue="kA8E6Fg4WIvBHQxH9pT3SQ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07961-CA40-41B8-894E-CA507B78A77D}">
  <sheetPr codeName="List31"/>
  <dimension ref="A1:IV72"/>
  <sheetViews>
    <sheetView workbookViewId="0">
      <selection activeCell="G20" sqref="G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94" t="s">
        <v>48</v>
      </c>
      <c r="B1" s="195"/>
      <c r="C1" s="84" t="str">
        <f>CONCATENATE(cislostavby," ",nazevstavby)</f>
        <v>20514011-4 Stavební úpravy a modernizace IVUC Astorka</v>
      </c>
      <c r="D1" s="85"/>
      <c r="E1" s="86"/>
      <c r="F1" s="85"/>
      <c r="G1" s="87" t="s">
        <v>49</v>
      </c>
      <c r="H1" s="88" t="s">
        <v>350</v>
      </c>
      <c r="I1" s="89"/>
    </row>
    <row r="2" spans="1:256" ht="13.5" thickBot="1" x14ac:dyDescent="0.25">
      <c r="A2" s="196" t="s">
        <v>50</v>
      </c>
      <c r="B2" s="197"/>
      <c r="C2" s="90" t="str">
        <f>CONCATENATE(cisloobjektu," ",nazevobjektu)</f>
        <v>D141A SO 01-Rozšíření výukových ploch</v>
      </c>
      <c r="D2" s="91"/>
      <c r="E2" s="92"/>
      <c r="F2" s="91"/>
      <c r="G2" s="198" t="s">
        <v>349</v>
      </c>
      <c r="H2" s="199"/>
      <c r="I2" s="200"/>
    </row>
    <row r="3" spans="1:256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256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256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256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256" x14ac:dyDescent="0.2">
      <c r="A7" s="179" t="str">
        <f>Položky!B7</f>
        <v>9</v>
      </c>
      <c r="B7" s="101" t="str">
        <f>Položky!C7</f>
        <v>Ostatní konstrukce, bourání</v>
      </c>
      <c r="C7" s="56"/>
      <c r="D7" s="102"/>
      <c r="E7" s="180">
        <f>Položky!BA14</f>
        <v>0</v>
      </c>
      <c r="F7" s="181">
        <f>Položky!BB14</f>
        <v>0</v>
      </c>
      <c r="G7" s="181">
        <f>Položky!BC14</f>
        <v>0</v>
      </c>
      <c r="H7" s="181">
        <f>Položky!BD14</f>
        <v>0</v>
      </c>
      <c r="I7" s="182">
        <f>Položky!BE14</f>
        <v>0</v>
      </c>
    </row>
    <row r="8" spans="1:256" x14ac:dyDescent="0.2">
      <c r="A8" s="179" t="str">
        <f>Položky!B15</f>
        <v>96</v>
      </c>
      <c r="B8" s="101" t="str">
        <f>Položky!C15</f>
        <v>Bourání konstrukcí</v>
      </c>
      <c r="C8" s="56"/>
      <c r="D8" s="102"/>
      <c r="E8" s="180">
        <f>Položky!BA17</f>
        <v>0</v>
      </c>
      <c r="F8" s="181">
        <f>Položky!BB17</f>
        <v>0</v>
      </c>
      <c r="G8" s="181">
        <f>Položky!BC17</f>
        <v>0</v>
      </c>
      <c r="H8" s="181">
        <f>Položky!BD17</f>
        <v>0</v>
      </c>
      <c r="I8" s="182">
        <f>Položky!BE17</f>
        <v>0</v>
      </c>
    </row>
    <row r="9" spans="1:256" x14ac:dyDescent="0.2">
      <c r="A9" s="179" t="str">
        <f>Položky!B18</f>
        <v>97</v>
      </c>
      <c r="B9" s="101" t="str">
        <f>Položky!C18</f>
        <v>Prorážení otvorů</v>
      </c>
      <c r="C9" s="56"/>
      <c r="D9" s="102"/>
      <c r="E9" s="180">
        <f>Položky!BA22</f>
        <v>0</v>
      </c>
      <c r="F9" s="181">
        <f>Položky!BB22</f>
        <v>0</v>
      </c>
      <c r="G9" s="181">
        <f>Položky!BC22</f>
        <v>0</v>
      </c>
      <c r="H9" s="181">
        <f>Položky!BD22</f>
        <v>0</v>
      </c>
      <c r="I9" s="182">
        <f>Položky!BE22</f>
        <v>0</v>
      </c>
    </row>
    <row r="10" spans="1:256" x14ac:dyDescent="0.2">
      <c r="A10" s="179" t="str">
        <f>Položky!B23</f>
        <v>99</v>
      </c>
      <c r="B10" s="101" t="str">
        <f>Položky!C23</f>
        <v>Staveništní přesun hmot</v>
      </c>
      <c r="C10" s="56"/>
      <c r="D10" s="102"/>
      <c r="E10" s="180">
        <f>Položky!BA26</f>
        <v>0</v>
      </c>
      <c r="F10" s="181">
        <f>Položky!BB26</f>
        <v>0</v>
      </c>
      <c r="G10" s="181">
        <f>Položky!BC26</f>
        <v>0</v>
      </c>
      <c r="H10" s="181">
        <f>Položky!BD26</f>
        <v>0</v>
      </c>
      <c r="I10" s="182">
        <f>Položky!BE26</f>
        <v>0</v>
      </c>
    </row>
    <row r="11" spans="1:256" x14ac:dyDescent="0.2">
      <c r="A11" s="179" t="str">
        <f>Položky!B27</f>
        <v>721</v>
      </c>
      <c r="B11" s="101" t="str">
        <f>Položky!C27</f>
        <v>Vnitřní kanalizace</v>
      </c>
      <c r="C11" s="56"/>
      <c r="D11" s="102"/>
      <c r="E11" s="180">
        <f>Položky!BA66</f>
        <v>0</v>
      </c>
      <c r="F11" s="181">
        <f>Položky!BB66</f>
        <v>0</v>
      </c>
      <c r="G11" s="181">
        <f>Položky!BC66</f>
        <v>0</v>
      </c>
      <c r="H11" s="181">
        <f>Položky!BD66</f>
        <v>0</v>
      </c>
      <c r="I11" s="182">
        <f>Položky!BE66</f>
        <v>0</v>
      </c>
    </row>
    <row r="12" spans="1:256" x14ac:dyDescent="0.2">
      <c r="A12" s="179" t="str">
        <f>Položky!B67</f>
        <v>722</v>
      </c>
      <c r="B12" s="101" t="str">
        <f>Položky!C67</f>
        <v>Vnitřní vodovod</v>
      </c>
      <c r="C12" s="56"/>
      <c r="D12" s="102"/>
      <c r="E12" s="180">
        <f>Položky!BA92</f>
        <v>0</v>
      </c>
      <c r="F12" s="181">
        <f>Položky!BB92</f>
        <v>0</v>
      </c>
      <c r="G12" s="181">
        <f>Položky!BC92</f>
        <v>0</v>
      </c>
      <c r="H12" s="181">
        <f>Položky!BD92</f>
        <v>0</v>
      </c>
      <c r="I12" s="182">
        <f>Položky!BE92</f>
        <v>0</v>
      </c>
    </row>
    <row r="13" spans="1:256" x14ac:dyDescent="0.2">
      <c r="A13" s="179" t="str">
        <f>Položky!B93</f>
        <v>725</v>
      </c>
      <c r="B13" s="101" t="str">
        <f>Položky!C93</f>
        <v>Zařizovací předměty</v>
      </c>
      <c r="C13" s="56"/>
      <c r="D13" s="102"/>
      <c r="E13" s="180">
        <f>Položky!BA251</f>
        <v>0</v>
      </c>
      <c r="F13" s="181">
        <f>Položky!BB251</f>
        <v>0</v>
      </c>
      <c r="G13" s="181">
        <f>Položky!BC251</f>
        <v>0</v>
      </c>
      <c r="H13" s="181">
        <f>Položky!BD251</f>
        <v>0</v>
      </c>
      <c r="I13" s="182">
        <f>Položky!BE251</f>
        <v>0</v>
      </c>
    </row>
    <row r="14" spans="1:256" ht="13.5" thickBot="1" x14ac:dyDescent="0.25">
      <c r="A14" s="179" t="str">
        <f>Položky!B252</f>
        <v>D96</v>
      </c>
      <c r="B14" s="101" t="str">
        <f>Položky!C252</f>
        <v>Přesuny suti a vybouraných hmot</v>
      </c>
      <c r="C14" s="56"/>
      <c r="D14" s="102"/>
      <c r="E14" s="180">
        <f>Položky!BA261</f>
        <v>0</v>
      </c>
      <c r="F14" s="181">
        <f>Položky!BB261</f>
        <v>0</v>
      </c>
      <c r="G14" s="181">
        <f>Položky!BC261</f>
        <v>0</v>
      </c>
      <c r="H14" s="181">
        <f>Položky!BD261</f>
        <v>0</v>
      </c>
      <c r="I14" s="182">
        <f>Položky!BE261</f>
        <v>0</v>
      </c>
    </row>
    <row r="15" spans="1:256" ht="13.5" thickBot="1" x14ac:dyDescent="0.25">
      <c r="A15" s="103"/>
      <c r="B15" s="104" t="s">
        <v>57</v>
      </c>
      <c r="C15" s="104"/>
      <c r="D15" s="105"/>
      <c r="E15" s="106">
        <f>SUM(E7:E14)</f>
        <v>0</v>
      </c>
      <c r="F15" s="107">
        <f>SUM(F7:F14)</f>
        <v>0</v>
      </c>
      <c r="G15" s="107">
        <f>SUM(G7:G14)</f>
        <v>0</v>
      </c>
      <c r="H15" s="107">
        <f>SUM(H7:H14)</f>
        <v>0</v>
      </c>
      <c r="I15" s="108">
        <f>SUM(I7:I14)</f>
        <v>0</v>
      </c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09"/>
      <c r="CO15" s="109"/>
      <c r="CP15" s="109"/>
      <c r="CQ15" s="109"/>
      <c r="CR15" s="109"/>
      <c r="CS15" s="109"/>
      <c r="CT15" s="109"/>
      <c r="CU15" s="109"/>
      <c r="CV15" s="109"/>
      <c r="CW15" s="109"/>
      <c r="CX15" s="109"/>
      <c r="CY15" s="109"/>
      <c r="CZ15" s="109"/>
      <c r="DA15" s="109"/>
      <c r="DB15" s="109"/>
      <c r="DC15" s="109"/>
      <c r="DD15" s="109"/>
      <c r="DE15" s="109"/>
      <c r="DF15" s="109"/>
      <c r="DG15" s="109"/>
      <c r="DH15" s="109"/>
      <c r="DI15" s="109"/>
      <c r="DJ15" s="109"/>
      <c r="DK15" s="109"/>
      <c r="DL15" s="109"/>
      <c r="DM15" s="109"/>
      <c r="DN15" s="109"/>
      <c r="DO15" s="109"/>
      <c r="DP15" s="109"/>
      <c r="DQ15" s="109"/>
      <c r="DR15" s="109"/>
      <c r="DS15" s="109"/>
      <c r="DT15" s="109"/>
      <c r="DU15" s="109"/>
      <c r="DV15" s="109"/>
      <c r="DW15" s="109"/>
      <c r="DX15" s="109"/>
      <c r="DY15" s="109"/>
      <c r="DZ15" s="109"/>
      <c r="EA15" s="109"/>
      <c r="EB15" s="109"/>
      <c r="EC15" s="109"/>
      <c r="ED15" s="109"/>
      <c r="EE15" s="109"/>
      <c r="EF15" s="109"/>
      <c r="EG15" s="109"/>
      <c r="EH15" s="109"/>
      <c r="EI15" s="109"/>
      <c r="EJ15" s="109"/>
      <c r="EK15" s="109"/>
      <c r="EL15" s="109"/>
      <c r="EM15" s="109"/>
      <c r="EN15" s="109"/>
      <c r="EO15" s="109"/>
      <c r="EP15" s="109"/>
      <c r="EQ15" s="109"/>
      <c r="ER15" s="109"/>
      <c r="ES15" s="109"/>
      <c r="ET15" s="109"/>
      <c r="EU15" s="109"/>
      <c r="EV15" s="109"/>
      <c r="EW15" s="109"/>
      <c r="EX15" s="109"/>
      <c r="EY15" s="109"/>
      <c r="EZ15" s="109"/>
      <c r="FA15" s="109"/>
      <c r="FB15" s="109"/>
      <c r="FC15" s="109"/>
      <c r="FD15" s="109"/>
      <c r="FE15" s="109"/>
      <c r="FF15" s="109"/>
      <c r="FG15" s="109"/>
      <c r="FH15" s="109"/>
      <c r="FI15" s="109"/>
      <c r="FJ15" s="109"/>
      <c r="FK15" s="109"/>
      <c r="FL15" s="109"/>
      <c r="FM15" s="109"/>
      <c r="FN15" s="109"/>
      <c r="FO15" s="109"/>
      <c r="FP15" s="109"/>
      <c r="FQ15" s="109"/>
      <c r="FR15" s="109"/>
      <c r="FS15" s="109"/>
      <c r="FT15" s="109"/>
      <c r="FU15" s="109"/>
      <c r="FV15" s="109"/>
      <c r="FW15" s="109"/>
      <c r="FX15" s="109"/>
      <c r="FY15" s="109"/>
      <c r="FZ15" s="109"/>
      <c r="GA15" s="109"/>
      <c r="GB15" s="109"/>
      <c r="GC15" s="109"/>
      <c r="GD15" s="109"/>
      <c r="GE15" s="109"/>
      <c r="GF15" s="109"/>
      <c r="GG15" s="109"/>
      <c r="GH15" s="109"/>
      <c r="GI15" s="109"/>
      <c r="GJ15" s="109"/>
      <c r="GK15" s="109"/>
      <c r="GL15" s="109"/>
      <c r="GM15" s="109"/>
      <c r="GN15" s="109"/>
      <c r="GO15" s="109"/>
      <c r="GP15" s="109"/>
      <c r="GQ15" s="109"/>
      <c r="GR15" s="109"/>
      <c r="GS15" s="109"/>
      <c r="GT15" s="109"/>
      <c r="GU15" s="109"/>
      <c r="GV15" s="109"/>
      <c r="GW15" s="109"/>
      <c r="GX15" s="109"/>
      <c r="GY15" s="109"/>
      <c r="GZ15" s="109"/>
      <c r="HA15" s="109"/>
      <c r="HB15" s="109"/>
      <c r="HC15" s="109"/>
      <c r="HD15" s="109"/>
      <c r="HE15" s="109"/>
      <c r="HF15" s="109"/>
      <c r="HG15" s="109"/>
      <c r="HH15" s="109"/>
      <c r="HI15" s="109"/>
      <c r="HJ15" s="109"/>
      <c r="HK15" s="109"/>
      <c r="HL15" s="109"/>
      <c r="HM15" s="109"/>
      <c r="HN15" s="109"/>
      <c r="HO15" s="109"/>
      <c r="HP15" s="109"/>
      <c r="HQ15" s="109"/>
      <c r="HR15" s="109"/>
      <c r="HS15" s="109"/>
      <c r="HT15" s="109"/>
      <c r="HU15" s="109"/>
      <c r="HV15" s="109"/>
      <c r="HW15" s="109"/>
      <c r="HX15" s="109"/>
      <c r="HY15" s="109"/>
      <c r="HZ15" s="109"/>
      <c r="IA15" s="109"/>
      <c r="IB15" s="109"/>
      <c r="IC15" s="109"/>
      <c r="ID15" s="109"/>
      <c r="IE15" s="109"/>
      <c r="IF15" s="109"/>
      <c r="IG15" s="109"/>
      <c r="IH15" s="109"/>
      <c r="II15" s="109"/>
      <c r="IJ15" s="109"/>
      <c r="IK15" s="109"/>
      <c r="IL15" s="109"/>
      <c r="IM15" s="109"/>
      <c r="IN15" s="109"/>
      <c r="IO15" s="109"/>
      <c r="IP15" s="109"/>
      <c r="IQ15" s="109"/>
      <c r="IR15" s="109"/>
      <c r="IS15" s="109"/>
      <c r="IT15" s="109"/>
      <c r="IU15" s="109"/>
      <c r="IV15" s="109"/>
    </row>
    <row r="16" spans="1:256" x14ac:dyDescent="0.2">
      <c r="A16" s="56"/>
      <c r="B16" s="56"/>
      <c r="C16" s="56"/>
      <c r="D16" s="56"/>
      <c r="E16" s="56"/>
      <c r="F16" s="56"/>
      <c r="G16" s="56"/>
      <c r="H16" s="56"/>
      <c r="I16" s="56"/>
    </row>
    <row r="17" spans="1:57" ht="18" x14ac:dyDescent="0.25">
      <c r="A17" s="94" t="s">
        <v>58</v>
      </c>
      <c r="B17" s="94"/>
      <c r="C17" s="94"/>
      <c r="D17" s="94"/>
      <c r="E17" s="94"/>
      <c r="F17" s="94"/>
      <c r="G17" s="110"/>
      <c r="H17" s="94"/>
      <c r="I17" s="94"/>
      <c r="BA17" s="31"/>
      <c r="BB17" s="31"/>
      <c r="BC17" s="31"/>
      <c r="BD17" s="31"/>
      <c r="BE17" s="31"/>
    </row>
    <row r="18" spans="1:57" ht="13.5" thickBot="1" x14ac:dyDescent="0.25">
      <c r="A18" s="56"/>
      <c r="B18" s="56"/>
      <c r="C18" s="56"/>
      <c r="D18" s="56"/>
      <c r="E18" s="56"/>
      <c r="F18" s="56"/>
      <c r="G18" s="56"/>
      <c r="H18" s="56"/>
      <c r="I18" s="56"/>
    </row>
    <row r="19" spans="1:57" x14ac:dyDescent="0.2">
      <c r="A19" s="61" t="s">
        <v>59</v>
      </c>
      <c r="B19" s="62"/>
      <c r="C19" s="62"/>
      <c r="D19" s="111"/>
      <c r="E19" s="112" t="s">
        <v>60</v>
      </c>
      <c r="F19" s="113" t="s">
        <v>61</v>
      </c>
      <c r="G19" s="114" t="s">
        <v>62</v>
      </c>
      <c r="H19" s="115"/>
      <c r="I19" s="116" t="s">
        <v>60</v>
      </c>
    </row>
    <row r="20" spans="1:57" x14ac:dyDescent="0.2">
      <c r="A20" s="54"/>
      <c r="B20" s="45"/>
      <c r="C20" s="45"/>
      <c r="D20" s="117"/>
      <c r="E20" s="118"/>
      <c r="F20" s="119"/>
      <c r="G20" s="120">
        <f>CHOOSE(BA20+1,HSV+PSV,HSV+PSV+Mont,HSV+PSV+Dodavka+Mont,HSV,PSV,Mont,Dodavka,Mont+Dodavka,0)</f>
        <v>0</v>
      </c>
      <c r="H20" s="121"/>
      <c r="I20" s="122">
        <f>E20+F20*G20/100</f>
        <v>0</v>
      </c>
      <c r="BA20">
        <v>8</v>
      </c>
    </row>
    <row r="21" spans="1:57" ht="13.5" thickBot="1" x14ac:dyDescent="0.25">
      <c r="A21" s="123"/>
      <c r="B21" s="124" t="s">
        <v>63</v>
      </c>
      <c r="C21" s="125"/>
      <c r="D21" s="126"/>
      <c r="E21" s="127"/>
      <c r="F21" s="128"/>
      <c r="G21" s="128"/>
      <c r="H21" s="201">
        <f>SUM(H20:H20)</f>
        <v>0</v>
      </c>
      <c r="I21" s="202"/>
    </row>
    <row r="23" spans="1:57" x14ac:dyDescent="0.2">
      <c r="B23" s="109"/>
      <c r="F23" s="129"/>
      <c r="G23" s="130"/>
      <c r="H23" s="130"/>
      <c r="I23" s="131"/>
    </row>
    <row r="24" spans="1:57" x14ac:dyDescent="0.2">
      <c r="F24" s="129"/>
      <c r="G24" s="130"/>
      <c r="H24" s="130"/>
      <c r="I24" s="131"/>
    </row>
    <row r="25" spans="1:57" x14ac:dyDescent="0.2">
      <c r="F25" s="129"/>
      <c r="G25" s="130"/>
      <c r="H25" s="130"/>
      <c r="I25" s="131"/>
    </row>
    <row r="26" spans="1:57" x14ac:dyDescent="0.2">
      <c r="F26" s="129"/>
      <c r="G26" s="130"/>
      <c r="H26" s="130"/>
      <c r="I26" s="131"/>
    </row>
    <row r="27" spans="1:57" x14ac:dyDescent="0.2">
      <c r="F27" s="129"/>
      <c r="G27" s="130"/>
      <c r="H27" s="130"/>
      <c r="I27" s="131"/>
    </row>
    <row r="28" spans="1:57" x14ac:dyDescent="0.2">
      <c r="F28" s="129"/>
      <c r="G28" s="130"/>
      <c r="H28" s="130"/>
      <c r="I28" s="131"/>
    </row>
    <row r="29" spans="1:57" x14ac:dyDescent="0.2">
      <c r="F29" s="129"/>
      <c r="G29" s="130"/>
      <c r="H29" s="130"/>
      <c r="I29" s="131"/>
    </row>
    <row r="30" spans="1:57" x14ac:dyDescent="0.2">
      <c r="F30" s="129"/>
      <c r="G30" s="130"/>
      <c r="H30" s="130"/>
      <c r="I30" s="131"/>
    </row>
    <row r="31" spans="1:57" x14ac:dyDescent="0.2">
      <c r="F31" s="129"/>
      <c r="G31" s="130"/>
      <c r="H31" s="130"/>
      <c r="I31" s="131"/>
    </row>
    <row r="32" spans="1:57" x14ac:dyDescent="0.2">
      <c r="F32" s="129"/>
      <c r="G32" s="130"/>
      <c r="H32" s="130"/>
      <c r="I32" s="131"/>
    </row>
    <row r="33" spans="6:9" x14ac:dyDescent="0.2">
      <c r="F33" s="129"/>
      <c r="G33" s="130"/>
      <c r="H33" s="130"/>
      <c r="I33" s="131"/>
    </row>
    <row r="34" spans="6:9" x14ac:dyDescent="0.2">
      <c r="F34" s="129"/>
      <c r="G34" s="130"/>
      <c r="H34" s="130"/>
      <c r="I34" s="131"/>
    </row>
    <row r="35" spans="6:9" x14ac:dyDescent="0.2">
      <c r="F35" s="129"/>
      <c r="G35" s="130"/>
      <c r="H35" s="130"/>
      <c r="I35" s="131"/>
    </row>
    <row r="36" spans="6:9" x14ac:dyDescent="0.2">
      <c r="F36" s="129"/>
      <c r="G36" s="130"/>
      <c r="H36" s="130"/>
      <c r="I36" s="131"/>
    </row>
    <row r="37" spans="6:9" x14ac:dyDescent="0.2">
      <c r="F37" s="129"/>
      <c r="G37" s="130"/>
      <c r="H37" s="130"/>
      <c r="I37" s="131"/>
    </row>
    <row r="38" spans="6:9" x14ac:dyDescent="0.2">
      <c r="F38" s="129"/>
      <c r="G38" s="130"/>
      <c r="H38" s="130"/>
      <c r="I38" s="131"/>
    </row>
    <row r="39" spans="6:9" x14ac:dyDescent="0.2">
      <c r="F39" s="129"/>
      <c r="G39" s="130"/>
      <c r="H39" s="130"/>
      <c r="I39" s="131"/>
    </row>
    <row r="40" spans="6:9" x14ac:dyDescent="0.2">
      <c r="F40" s="129"/>
      <c r="G40" s="130"/>
      <c r="H40" s="130"/>
      <c r="I40" s="131"/>
    </row>
    <row r="41" spans="6:9" x14ac:dyDescent="0.2">
      <c r="F41" s="129"/>
      <c r="G41" s="130"/>
      <c r="H41" s="130"/>
      <c r="I41" s="131"/>
    </row>
    <row r="42" spans="6:9" x14ac:dyDescent="0.2">
      <c r="F42" s="129"/>
      <c r="G42" s="130"/>
      <c r="H42" s="130"/>
      <c r="I42" s="131"/>
    </row>
    <row r="43" spans="6:9" x14ac:dyDescent="0.2">
      <c r="F43" s="129"/>
      <c r="G43" s="130"/>
      <c r="H43" s="130"/>
      <c r="I43" s="131"/>
    </row>
    <row r="44" spans="6:9" x14ac:dyDescent="0.2">
      <c r="F44" s="129"/>
      <c r="G44" s="130"/>
      <c r="H44" s="130"/>
      <c r="I44" s="131"/>
    </row>
    <row r="45" spans="6:9" x14ac:dyDescent="0.2">
      <c r="F45" s="129"/>
      <c r="G45" s="130"/>
      <c r="H45" s="130"/>
      <c r="I45" s="131"/>
    </row>
    <row r="46" spans="6:9" x14ac:dyDescent="0.2">
      <c r="F46" s="129"/>
      <c r="G46" s="130"/>
      <c r="H46" s="130"/>
      <c r="I46" s="131"/>
    </row>
    <row r="47" spans="6:9" x14ac:dyDescent="0.2">
      <c r="F47" s="129"/>
      <c r="G47" s="130"/>
      <c r="H47" s="130"/>
      <c r="I47" s="131"/>
    </row>
    <row r="48" spans="6:9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</sheetData>
  <sheetProtection algorithmName="SHA-512" hashValue="kRS+ddAgygsBSpYKvsZY4800BsSeOTdE46zwZyesNuhOvBlYqB7FLyHlA3CJAWj60MTGL0vulkJ0USKeFQmOmQ==" saltValue="ynmZ85LF1b6eAR+W/wlLhw==" spinCount="100000" sheet="1" objects="1" scenarios="1"/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61375-21E4-4589-9E53-31E77007BA47}">
  <sheetPr codeName="List2"/>
  <dimension ref="A1:CZ322"/>
  <sheetViews>
    <sheetView showGridLines="0" showZeros="0" tabSelected="1" topLeftCell="A232" zoomScaleNormal="100" workbookViewId="0">
      <selection activeCell="J244" sqref="J244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5" customWidth="1"/>
    <col min="6" max="6" width="9.85546875" style="132" customWidth="1"/>
    <col min="7" max="7" width="13.85546875" style="132" customWidth="1"/>
    <col min="8" max="11" width="9.140625" style="132"/>
    <col min="12" max="12" width="75.5703125" style="132" customWidth="1"/>
    <col min="13" max="13" width="45.425781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5703125" style="132" customWidth="1"/>
    <col min="269" max="269" width="45.425781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5703125" style="132" customWidth="1"/>
    <col min="525" max="525" width="45.425781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5703125" style="132" customWidth="1"/>
    <col min="781" max="781" width="45.425781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5703125" style="132" customWidth="1"/>
    <col min="1037" max="1037" width="45.425781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5703125" style="132" customWidth="1"/>
    <col min="1293" max="1293" width="45.425781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5703125" style="132" customWidth="1"/>
    <col min="1549" max="1549" width="45.425781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5703125" style="132" customWidth="1"/>
    <col min="1805" max="1805" width="45.425781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5703125" style="132" customWidth="1"/>
    <col min="2061" max="2061" width="45.425781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5703125" style="132" customWidth="1"/>
    <col min="2317" max="2317" width="45.425781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5703125" style="132" customWidth="1"/>
    <col min="2573" max="2573" width="45.425781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5703125" style="132" customWidth="1"/>
    <col min="2829" max="2829" width="45.425781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5703125" style="132" customWidth="1"/>
    <col min="3085" max="3085" width="45.425781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5703125" style="132" customWidth="1"/>
    <col min="3341" max="3341" width="45.425781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5703125" style="132" customWidth="1"/>
    <col min="3597" max="3597" width="45.425781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5703125" style="132" customWidth="1"/>
    <col min="3853" max="3853" width="45.425781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5703125" style="132" customWidth="1"/>
    <col min="4109" max="4109" width="45.425781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5703125" style="132" customWidth="1"/>
    <col min="4365" max="4365" width="45.425781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5703125" style="132" customWidth="1"/>
    <col min="4621" max="4621" width="45.425781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5703125" style="132" customWidth="1"/>
    <col min="4877" max="4877" width="45.425781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5703125" style="132" customWidth="1"/>
    <col min="5133" max="5133" width="45.425781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5703125" style="132" customWidth="1"/>
    <col min="5389" max="5389" width="45.425781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5703125" style="132" customWidth="1"/>
    <col min="5645" max="5645" width="45.425781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5703125" style="132" customWidth="1"/>
    <col min="5901" max="5901" width="45.425781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5703125" style="132" customWidth="1"/>
    <col min="6157" max="6157" width="45.425781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5703125" style="132" customWidth="1"/>
    <col min="6413" max="6413" width="45.425781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5703125" style="132" customWidth="1"/>
    <col min="6669" max="6669" width="45.425781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5703125" style="132" customWidth="1"/>
    <col min="6925" max="6925" width="45.425781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5703125" style="132" customWidth="1"/>
    <col min="7181" max="7181" width="45.425781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5703125" style="132" customWidth="1"/>
    <col min="7437" max="7437" width="45.425781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5703125" style="132" customWidth="1"/>
    <col min="7693" max="7693" width="45.425781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5703125" style="132" customWidth="1"/>
    <col min="7949" max="7949" width="45.425781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5703125" style="132" customWidth="1"/>
    <col min="8205" max="8205" width="45.425781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5703125" style="132" customWidth="1"/>
    <col min="8461" max="8461" width="45.425781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5703125" style="132" customWidth="1"/>
    <col min="8717" max="8717" width="45.425781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5703125" style="132" customWidth="1"/>
    <col min="8973" max="8973" width="45.425781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5703125" style="132" customWidth="1"/>
    <col min="9229" max="9229" width="45.425781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5703125" style="132" customWidth="1"/>
    <col min="9485" max="9485" width="45.425781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5703125" style="132" customWidth="1"/>
    <col min="9741" max="9741" width="45.425781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5703125" style="132" customWidth="1"/>
    <col min="9997" max="9997" width="45.425781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5703125" style="132" customWidth="1"/>
    <col min="10253" max="10253" width="45.425781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5703125" style="132" customWidth="1"/>
    <col min="10509" max="10509" width="45.425781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5703125" style="132" customWidth="1"/>
    <col min="10765" max="10765" width="45.425781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5703125" style="132" customWidth="1"/>
    <col min="11021" max="11021" width="45.425781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5703125" style="132" customWidth="1"/>
    <col min="11277" max="11277" width="45.425781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5703125" style="132" customWidth="1"/>
    <col min="11533" max="11533" width="45.425781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5703125" style="132" customWidth="1"/>
    <col min="11789" max="11789" width="45.425781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5703125" style="132" customWidth="1"/>
    <col min="12045" max="12045" width="45.425781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5703125" style="132" customWidth="1"/>
    <col min="12301" max="12301" width="45.425781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5703125" style="132" customWidth="1"/>
    <col min="12557" max="12557" width="45.425781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5703125" style="132" customWidth="1"/>
    <col min="12813" max="12813" width="45.425781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5703125" style="132" customWidth="1"/>
    <col min="13069" max="13069" width="45.425781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5703125" style="132" customWidth="1"/>
    <col min="13325" max="13325" width="45.425781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5703125" style="132" customWidth="1"/>
    <col min="13581" max="13581" width="45.425781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5703125" style="132" customWidth="1"/>
    <col min="13837" max="13837" width="45.425781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5703125" style="132" customWidth="1"/>
    <col min="14093" max="14093" width="45.425781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5703125" style="132" customWidth="1"/>
    <col min="14349" max="14349" width="45.425781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5703125" style="132" customWidth="1"/>
    <col min="14605" max="14605" width="45.425781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5703125" style="132" customWidth="1"/>
    <col min="14861" max="14861" width="45.425781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5703125" style="132" customWidth="1"/>
    <col min="15117" max="15117" width="45.425781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5703125" style="132" customWidth="1"/>
    <col min="15373" max="15373" width="45.425781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5703125" style="132" customWidth="1"/>
    <col min="15629" max="15629" width="45.425781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5703125" style="132" customWidth="1"/>
    <col min="15885" max="15885" width="45.425781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5703125" style="132" customWidth="1"/>
    <col min="16141" max="16141" width="45.42578125" style="132" customWidth="1"/>
    <col min="16142" max="16384" width="9.140625" style="132"/>
  </cols>
  <sheetData>
    <row r="1" spans="1:104" ht="15.75" x14ac:dyDescent="0.25">
      <c r="A1" s="205" t="s">
        <v>76</v>
      </c>
      <c r="B1" s="205"/>
      <c r="C1" s="205"/>
      <c r="D1" s="205"/>
      <c r="E1" s="205"/>
      <c r="F1" s="205"/>
      <c r="G1" s="205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4" t="s">
        <v>48</v>
      </c>
      <c r="B3" s="195"/>
      <c r="C3" s="84" t="str">
        <f>CONCATENATE(cislostavby," ",nazevstavby)</f>
        <v>20514011-4 Stavební úpravy a modernizace IVUC Astorka</v>
      </c>
      <c r="D3" s="137"/>
      <c r="E3" s="138" t="s">
        <v>64</v>
      </c>
      <c r="F3" s="139" t="str">
        <f>Rekapitulace!H1</f>
        <v>ZTI</v>
      </c>
      <c r="G3" s="140"/>
    </row>
    <row r="4" spans="1:104" ht="13.5" thickBot="1" x14ac:dyDescent="0.25">
      <c r="A4" s="206" t="s">
        <v>50</v>
      </c>
      <c r="B4" s="197"/>
      <c r="C4" s="90" t="str">
        <f>CONCATENATE(cisloobjektu," ",nazevobjektu)</f>
        <v>D141A SO 01-Rozšíření výukových ploch</v>
      </c>
      <c r="D4" s="141"/>
      <c r="E4" s="207" t="str">
        <f>Rekapitulace!G2</f>
        <v>Výukové prostory</v>
      </c>
      <c r="F4" s="208"/>
      <c r="G4" s="209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 x14ac:dyDescent="0.2">
      <c r="A7" s="147" t="s">
        <v>72</v>
      </c>
      <c r="B7" s="148" t="s">
        <v>79</v>
      </c>
      <c r="C7" s="149" t="s">
        <v>80</v>
      </c>
      <c r="D7" s="150"/>
      <c r="E7" s="151"/>
      <c r="F7" s="151"/>
      <c r="G7" s="152"/>
      <c r="O7" s="153">
        <v>1</v>
      </c>
    </row>
    <row r="8" spans="1:104" x14ac:dyDescent="0.2">
      <c r="A8" s="154">
        <v>1</v>
      </c>
      <c r="B8" s="155" t="s">
        <v>81</v>
      </c>
      <c r="C8" s="156" t="s">
        <v>82</v>
      </c>
      <c r="D8" s="157" t="s">
        <v>83</v>
      </c>
      <c r="E8" s="158">
        <v>20</v>
      </c>
      <c r="F8" s="158">
        <v>0</v>
      </c>
      <c r="G8" s="159">
        <f t="shared" ref="G8:G13" si="0">E8*F8</f>
        <v>0</v>
      </c>
      <c r="O8" s="153">
        <v>2</v>
      </c>
      <c r="AA8" s="132">
        <v>1</v>
      </c>
      <c r="AB8" s="132">
        <v>1</v>
      </c>
      <c r="AC8" s="132">
        <v>1</v>
      </c>
      <c r="AZ8" s="132">
        <v>1</v>
      </c>
      <c r="BA8" s="132">
        <f t="shared" ref="BA8:BA13" si="1">IF(AZ8=1,G8,0)</f>
        <v>0</v>
      </c>
      <c r="BB8" s="132">
        <f t="shared" ref="BB8:BB13" si="2">IF(AZ8=2,G8,0)</f>
        <v>0</v>
      </c>
      <c r="BC8" s="132">
        <f t="shared" ref="BC8:BC13" si="3">IF(AZ8=3,G8,0)</f>
        <v>0</v>
      </c>
      <c r="BD8" s="132">
        <f t="shared" ref="BD8:BD13" si="4">IF(AZ8=4,G8,0)</f>
        <v>0</v>
      </c>
      <c r="BE8" s="132">
        <f t="shared" ref="BE8:BE13" si="5">IF(AZ8=5,G8,0)</f>
        <v>0</v>
      </c>
      <c r="CA8" s="153">
        <v>1</v>
      </c>
      <c r="CB8" s="153">
        <v>1</v>
      </c>
      <c r="CZ8" s="132">
        <v>8.4899999999999993E-3</v>
      </c>
    </row>
    <row r="9" spans="1:104" x14ac:dyDescent="0.2">
      <c r="A9" s="154">
        <v>2</v>
      </c>
      <c r="B9" s="155" t="s">
        <v>84</v>
      </c>
      <c r="C9" s="156" t="s">
        <v>85</v>
      </c>
      <c r="D9" s="157" t="s">
        <v>83</v>
      </c>
      <c r="E9" s="158">
        <v>20</v>
      </c>
      <c r="F9" s="158"/>
      <c r="G9" s="159">
        <f t="shared" si="0"/>
        <v>0</v>
      </c>
      <c r="O9" s="153">
        <v>2</v>
      </c>
      <c r="AA9" s="132">
        <v>1</v>
      </c>
      <c r="AB9" s="132">
        <v>1</v>
      </c>
      <c r="AC9" s="132">
        <v>1</v>
      </c>
      <c r="AZ9" s="132">
        <v>1</v>
      </c>
      <c r="BA9" s="132">
        <f t="shared" si="1"/>
        <v>0</v>
      </c>
      <c r="BB9" s="132">
        <f t="shared" si="2"/>
        <v>0</v>
      </c>
      <c r="BC9" s="132">
        <f t="shared" si="3"/>
        <v>0</v>
      </c>
      <c r="BD9" s="132">
        <f t="shared" si="4"/>
        <v>0</v>
      </c>
      <c r="BE9" s="132">
        <f t="shared" si="5"/>
        <v>0</v>
      </c>
      <c r="CA9" s="153">
        <v>1</v>
      </c>
      <c r="CB9" s="153">
        <v>1</v>
      </c>
      <c r="CZ9" s="132">
        <v>3.7130000000000003E-2</v>
      </c>
    </row>
    <row r="10" spans="1:104" x14ac:dyDescent="0.2">
      <c r="A10" s="154">
        <v>3</v>
      </c>
      <c r="B10" s="155" t="s">
        <v>86</v>
      </c>
      <c r="C10" s="156" t="s">
        <v>87</v>
      </c>
      <c r="D10" s="157" t="s">
        <v>83</v>
      </c>
      <c r="E10" s="158">
        <v>20</v>
      </c>
      <c r="F10" s="158">
        <v>0</v>
      </c>
      <c r="G10" s="159">
        <f t="shared" si="0"/>
        <v>0</v>
      </c>
      <c r="O10" s="153">
        <v>2</v>
      </c>
      <c r="AA10" s="132">
        <v>1</v>
      </c>
      <c r="AB10" s="132">
        <v>1</v>
      </c>
      <c r="AC10" s="132">
        <v>1</v>
      </c>
      <c r="AZ10" s="132">
        <v>1</v>
      </c>
      <c r="BA10" s="132">
        <f t="shared" si="1"/>
        <v>0</v>
      </c>
      <c r="BB10" s="132">
        <f t="shared" si="2"/>
        <v>0</v>
      </c>
      <c r="BC10" s="132">
        <f t="shared" si="3"/>
        <v>0</v>
      </c>
      <c r="BD10" s="132">
        <f t="shared" si="4"/>
        <v>0</v>
      </c>
      <c r="BE10" s="132">
        <f t="shared" si="5"/>
        <v>0</v>
      </c>
      <c r="CA10" s="153">
        <v>1</v>
      </c>
      <c r="CB10" s="153">
        <v>1</v>
      </c>
      <c r="CZ10" s="132">
        <v>0.02</v>
      </c>
    </row>
    <row r="11" spans="1:104" x14ac:dyDescent="0.2">
      <c r="A11" s="154">
        <v>4</v>
      </c>
      <c r="B11" s="155" t="s">
        <v>88</v>
      </c>
      <c r="C11" s="156" t="s">
        <v>89</v>
      </c>
      <c r="D11" s="157" t="s">
        <v>83</v>
      </c>
      <c r="E11" s="158">
        <v>20</v>
      </c>
      <c r="F11" s="158">
        <v>0</v>
      </c>
      <c r="G11" s="159">
        <f t="shared" si="0"/>
        <v>0</v>
      </c>
      <c r="O11" s="153">
        <v>2</v>
      </c>
      <c r="AA11" s="132">
        <v>1</v>
      </c>
      <c r="AB11" s="132">
        <v>1</v>
      </c>
      <c r="AC11" s="132">
        <v>1</v>
      </c>
      <c r="AZ11" s="132">
        <v>1</v>
      </c>
      <c r="BA11" s="132">
        <f t="shared" si="1"/>
        <v>0</v>
      </c>
      <c r="BB11" s="132">
        <f t="shared" si="2"/>
        <v>0</v>
      </c>
      <c r="BC11" s="132">
        <f t="shared" si="3"/>
        <v>0</v>
      </c>
      <c r="BD11" s="132">
        <f t="shared" si="4"/>
        <v>0</v>
      </c>
      <c r="BE11" s="132">
        <f t="shared" si="5"/>
        <v>0</v>
      </c>
      <c r="CA11" s="153">
        <v>1</v>
      </c>
      <c r="CB11" s="153">
        <v>1</v>
      </c>
      <c r="CZ11" s="132">
        <v>4.8999999999999998E-4</v>
      </c>
    </row>
    <row r="12" spans="1:104" x14ac:dyDescent="0.2">
      <c r="A12" s="154">
        <v>5</v>
      </c>
      <c r="B12" s="155" t="s">
        <v>90</v>
      </c>
      <c r="C12" s="156" t="s">
        <v>91</v>
      </c>
      <c r="D12" s="157" t="s">
        <v>83</v>
      </c>
      <c r="E12" s="158">
        <v>20</v>
      </c>
      <c r="F12" s="158">
        <v>0</v>
      </c>
      <c r="G12" s="159">
        <f t="shared" si="0"/>
        <v>0</v>
      </c>
      <c r="O12" s="153">
        <v>2</v>
      </c>
      <c r="AA12" s="132">
        <v>1</v>
      </c>
      <c r="AB12" s="132">
        <v>1</v>
      </c>
      <c r="AC12" s="132">
        <v>1</v>
      </c>
      <c r="AZ12" s="132">
        <v>1</v>
      </c>
      <c r="BA12" s="132">
        <f t="shared" si="1"/>
        <v>0</v>
      </c>
      <c r="BB12" s="132">
        <f t="shared" si="2"/>
        <v>0</v>
      </c>
      <c r="BC12" s="132">
        <f t="shared" si="3"/>
        <v>0</v>
      </c>
      <c r="BD12" s="132">
        <f t="shared" si="4"/>
        <v>0</v>
      </c>
      <c r="BE12" s="132">
        <f t="shared" si="5"/>
        <v>0</v>
      </c>
      <c r="CA12" s="153">
        <v>1</v>
      </c>
      <c r="CB12" s="153">
        <v>1</v>
      </c>
      <c r="CZ12" s="132">
        <v>1E-3</v>
      </c>
    </row>
    <row r="13" spans="1:104" x14ac:dyDescent="0.2">
      <c r="A13" s="154">
        <v>6</v>
      </c>
      <c r="B13" s="155" t="s">
        <v>92</v>
      </c>
      <c r="C13" s="156" t="s">
        <v>93</v>
      </c>
      <c r="D13" s="157" t="s">
        <v>83</v>
      </c>
      <c r="E13" s="158">
        <v>20</v>
      </c>
      <c r="F13" s="158">
        <v>0</v>
      </c>
      <c r="G13" s="159">
        <f t="shared" si="0"/>
        <v>0</v>
      </c>
      <c r="O13" s="153">
        <v>2</v>
      </c>
      <c r="AA13" s="132">
        <v>1</v>
      </c>
      <c r="AB13" s="132">
        <v>1</v>
      </c>
      <c r="AC13" s="132">
        <v>1</v>
      </c>
      <c r="AZ13" s="132">
        <v>1</v>
      </c>
      <c r="BA13" s="132">
        <f t="shared" si="1"/>
        <v>0</v>
      </c>
      <c r="BB13" s="132">
        <f t="shared" si="2"/>
        <v>0</v>
      </c>
      <c r="BC13" s="132">
        <f t="shared" si="3"/>
        <v>0</v>
      </c>
      <c r="BD13" s="132">
        <f t="shared" si="4"/>
        <v>0</v>
      </c>
      <c r="BE13" s="132">
        <f t="shared" si="5"/>
        <v>0</v>
      </c>
      <c r="CA13" s="153">
        <v>1</v>
      </c>
      <c r="CB13" s="153">
        <v>1</v>
      </c>
      <c r="CZ13" s="132">
        <v>0</v>
      </c>
    </row>
    <row r="14" spans="1:104" x14ac:dyDescent="0.2">
      <c r="A14" s="166"/>
      <c r="B14" s="167" t="s">
        <v>74</v>
      </c>
      <c r="C14" s="168" t="str">
        <f>CONCATENATE(B7," ",C7)</f>
        <v>9 Ostatní konstrukce, bourání</v>
      </c>
      <c r="D14" s="169"/>
      <c r="E14" s="170"/>
      <c r="F14" s="171"/>
      <c r="G14" s="172">
        <f>SUM(G7:G13)</f>
        <v>0</v>
      </c>
      <c r="O14" s="153">
        <v>4</v>
      </c>
      <c r="BA14" s="173">
        <f>SUM(BA7:BA13)</f>
        <v>0</v>
      </c>
      <c r="BB14" s="173">
        <f>SUM(BB7:BB13)</f>
        <v>0</v>
      </c>
      <c r="BC14" s="173">
        <f>SUM(BC7:BC13)</f>
        <v>0</v>
      </c>
      <c r="BD14" s="173">
        <f>SUM(BD7:BD13)</f>
        <v>0</v>
      </c>
      <c r="BE14" s="173">
        <f>SUM(BE7:BE13)</f>
        <v>0</v>
      </c>
    </row>
    <row r="15" spans="1:104" x14ac:dyDescent="0.2">
      <c r="A15" s="147" t="s">
        <v>72</v>
      </c>
      <c r="B15" s="148" t="s">
        <v>94</v>
      </c>
      <c r="C15" s="149" t="s">
        <v>95</v>
      </c>
      <c r="D15" s="150"/>
      <c r="E15" s="151"/>
      <c r="F15" s="151"/>
      <c r="G15" s="152"/>
      <c r="O15" s="153">
        <v>1</v>
      </c>
    </row>
    <row r="16" spans="1:104" x14ac:dyDescent="0.2">
      <c r="A16" s="154">
        <v>7</v>
      </c>
      <c r="B16" s="155" t="s">
        <v>96</v>
      </c>
      <c r="C16" s="156" t="s">
        <v>97</v>
      </c>
      <c r="D16" s="157" t="s">
        <v>98</v>
      </c>
      <c r="E16" s="158">
        <v>12</v>
      </c>
      <c r="F16" s="158">
        <v>0</v>
      </c>
      <c r="G16" s="159">
        <f>E16*F16</f>
        <v>0</v>
      </c>
      <c r="O16" s="153">
        <v>2</v>
      </c>
      <c r="AA16" s="132">
        <v>1</v>
      </c>
      <c r="AB16" s="132">
        <v>1</v>
      </c>
      <c r="AC16" s="132">
        <v>1</v>
      </c>
      <c r="AZ16" s="132">
        <v>1</v>
      </c>
      <c r="BA16" s="132">
        <f>IF(AZ16=1,G16,0)</f>
        <v>0</v>
      </c>
      <c r="BB16" s="132">
        <f>IF(AZ16=2,G16,0)</f>
        <v>0</v>
      </c>
      <c r="BC16" s="132">
        <f>IF(AZ16=3,G16,0)</f>
        <v>0</v>
      </c>
      <c r="BD16" s="132">
        <f>IF(AZ16=4,G16,0)</f>
        <v>0</v>
      </c>
      <c r="BE16" s="132">
        <f>IF(AZ16=5,G16,0)</f>
        <v>0</v>
      </c>
      <c r="CA16" s="153">
        <v>1</v>
      </c>
      <c r="CB16" s="153">
        <v>1</v>
      </c>
      <c r="CZ16" s="132">
        <v>0</v>
      </c>
    </row>
    <row r="17" spans="1:104" x14ac:dyDescent="0.2">
      <c r="A17" s="166"/>
      <c r="B17" s="167" t="s">
        <v>74</v>
      </c>
      <c r="C17" s="168" t="str">
        <f>CONCATENATE(B15," ",C15)</f>
        <v>96 Bourání konstrukcí</v>
      </c>
      <c r="D17" s="169"/>
      <c r="E17" s="170"/>
      <c r="F17" s="171"/>
      <c r="G17" s="172">
        <f>SUM(G15:G16)</f>
        <v>0</v>
      </c>
      <c r="O17" s="153">
        <v>4</v>
      </c>
      <c r="BA17" s="173">
        <f>SUM(BA15:BA16)</f>
        <v>0</v>
      </c>
      <c r="BB17" s="173">
        <f>SUM(BB15:BB16)</f>
        <v>0</v>
      </c>
      <c r="BC17" s="173">
        <f>SUM(BC15:BC16)</f>
        <v>0</v>
      </c>
      <c r="BD17" s="173">
        <f>SUM(BD15:BD16)</f>
        <v>0</v>
      </c>
      <c r="BE17" s="173">
        <f>SUM(BE15:BE16)</f>
        <v>0</v>
      </c>
    </row>
    <row r="18" spans="1:104" x14ac:dyDescent="0.2">
      <c r="A18" s="147" t="s">
        <v>72</v>
      </c>
      <c r="B18" s="148" t="s">
        <v>99</v>
      </c>
      <c r="C18" s="149" t="s">
        <v>100</v>
      </c>
      <c r="D18" s="150"/>
      <c r="E18" s="151"/>
      <c r="F18" s="151"/>
      <c r="G18" s="152"/>
      <c r="O18" s="153">
        <v>1</v>
      </c>
    </row>
    <row r="19" spans="1:104" x14ac:dyDescent="0.2">
      <c r="A19" s="154">
        <v>8</v>
      </c>
      <c r="B19" s="155" t="s">
        <v>101</v>
      </c>
      <c r="C19" s="156" t="s">
        <v>102</v>
      </c>
      <c r="D19" s="157" t="s">
        <v>83</v>
      </c>
      <c r="E19" s="158">
        <v>3</v>
      </c>
      <c r="F19" s="158">
        <v>0</v>
      </c>
      <c r="G19" s="159">
        <f>E19*F19</f>
        <v>0</v>
      </c>
      <c r="O19" s="153">
        <v>2</v>
      </c>
      <c r="AA19" s="132">
        <v>1</v>
      </c>
      <c r="AB19" s="132">
        <v>1</v>
      </c>
      <c r="AC19" s="132">
        <v>1</v>
      </c>
      <c r="AZ19" s="132">
        <v>1</v>
      </c>
      <c r="BA19" s="132">
        <f>IF(AZ19=1,G19,0)</f>
        <v>0</v>
      </c>
      <c r="BB19" s="132">
        <f>IF(AZ19=2,G19,0)</f>
        <v>0</v>
      </c>
      <c r="BC19" s="132">
        <f>IF(AZ19=3,G19,0)</f>
        <v>0</v>
      </c>
      <c r="BD19" s="132">
        <f>IF(AZ19=4,G19,0)</f>
        <v>0</v>
      </c>
      <c r="BE19" s="132">
        <f>IF(AZ19=5,G19,0)</f>
        <v>0</v>
      </c>
      <c r="CA19" s="153">
        <v>1</v>
      </c>
      <c r="CB19" s="153">
        <v>1</v>
      </c>
      <c r="CZ19" s="132">
        <v>0</v>
      </c>
    </row>
    <row r="20" spans="1:104" x14ac:dyDescent="0.2">
      <c r="A20" s="160"/>
      <c r="B20" s="162"/>
      <c r="C20" s="203" t="s">
        <v>103</v>
      </c>
      <c r="D20" s="204"/>
      <c r="E20" s="163">
        <v>3</v>
      </c>
      <c r="F20" s="164"/>
      <c r="G20" s="165"/>
      <c r="M20" s="161" t="s">
        <v>103</v>
      </c>
      <c r="O20" s="153"/>
    </row>
    <row r="21" spans="1:104" x14ac:dyDescent="0.2">
      <c r="A21" s="154">
        <v>9</v>
      </c>
      <c r="B21" s="155" t="s">
        <v>104</v>
      </c>
      <c r="C21" s="156" t="s">
        <v>105</v>
      </c>
      <c r="D21" s="157" t="s">
        <v>106</v>
      </c>
      <c r="E21" s="158">
        <v>4</v>
      </c>
      <c r="F21" s="158">
        <v>0</v>
      </c>
      <c r="G21" s="159">
        <f>E21*F21</f>
        <v>0</v>
      </c>
      <c r="O21" s="153">
        <v>2</v>
      </c>
      <c r="AA21" s="132">
        <v>1</v>
      </c>
      <c r="AB21" s="132">
        <v>1</v>
      </c>
      <c r="AC21" s="132">
        <v>1</v>
      </c>
      <c r="AZ21" s="132">
        <v>1</v>
      </c>
      <c r="BA21" s="132">
        <f>IF(AZ21=1,G21,0)</f>
        <v>0</v>
      </c>
      <c r="BB21" s="132">
        <f>IF(AZ21=2,G21,0)</f>
        <v>0</v>
      </c>
      <c r="BC21" s="132">
        <f>IF(AZ21=3,G21,0)</f>
        <v>0</v>
      </c>
      <c r="BD21" s="132">
        <f>IF(AZ21=4,G21,0)</f>
        <v>0</v>
      </c>
      <c r="BE21" s="132">
        <f>IF(AZ21=5,G21,0)</f>
        <v>0</v>
      </c>
      <c r="CA21" s="153">
        <v>1</v>
      </c>
      <c r="CB21" s="153">
        <v>1</v>
      </c>
      <c r="CZ21" s="132">
        <v>6.7000000000000002E-4</v>
      </c>
    </row>
    <row r="22" spans="1:104" x14ac:dyDescent="0.2">
      <c r="A22" s="166"/>
      <c r="B22" s="167" t="s">
        <v>74</v>
      </c>
      <c r="C22" s="168" t="str">
        <f>CONCATENATE(B18," ",C18)</f>
        <v>97 Prorážení otvorů</v>
      </c>
      <c r="D22" s="169"/>
      <c r="E22" s="170"/>
      <c r="F22" s="171"/>
      <c r="G22" s="172">
        <f>SUM(G18:G21)</f>
        <v>0</v>
      </c>
      <c r="O22" s="153">
        <v>4</v>
      </c>
      <c r="BA22" s="173">
        <f>SUM(BA18:BA21)</f>
        <v>0</v>
      </c>
      <c r="BB22" s="173">
        <f>SUM(BB18:BB21)</f>
        <v>0</v>
      </c>
      <c r="BC22" s="173">
        <f>SUM(BC18:BC21)</f>
        <v>0</v>
      </c>
      <c r="BD22" s="173">
        <f>SUM(BD18:BD21)</f>
        <v>0</v>
      </c>
      <c r="BE22" s="173">
        <f>SUM(BE18:BE21)</f>
        <v>0</v>
      </c>
    </row>
    <row r="23" spans="1:104" x14ac:dyDescent="0.2">
      <c r="A23" s="147" t="s">
        <v>72</v>
      </c>
      <c r="B23" s="148" t="s">
        <v>107</v>
      </c>
      <c r="C23" s="149" t="s">
        <v>108</v>
      </c>
      <c r="D23" s="150"/>
      <c r="E23" s="151"/>
      <c r="F23" s="151"/>
      <c r="G23" s="152"/>
      <c r="O23" s="153">
        <v>1</v>
      </c>
    </row>
    <row r="24" spans="1:104" x14ac:dyDescent="0.2">
      <c r="A24" s="154">
        <v>10</v>
      </c>
      <c r="B24" s="155" t="s">
        <v>109</v>
      </c>
      <c r="C24" s="156" t="s">
        <v>110</v>
      </c>
      <c r="D24" s="157" t="s">
        <v>111</v>
      </c>
      <c r="E24" s="158">
        <v>1.3448800000000001</v>
      </c>
      <c r="F24" s="158">
        <v>0</v>
      </c>
      <c r="G24" s="159">
        <f>E24*F24</f>
        <v>0</v>
      </c>
      <c r="O24" s="153">
        <v>2</v>
      </c>
      <c r="AA24" s="132">
        <v>7</v>
      </c>
      <c r="AB24" s="132">
        <v>1</v>
      </c>
      <c r="AC24" s="132">
        <v>2</v>
      </c>
      <c r="AZ24" s="132">
        <v>1</v>
      </c>
      <c r="BA24" s="132">
        <f>IF(AZ24=1,G24,0)</f>
        <v>0</v>
      </c>
      <c r="BB24" s="132">
        <f>IF(AZ24=2,G24,0)</f>
        <v>0</v>
      </c>
      <c r="BC24" s="132">
        <f>IF(AZ24=3,G24,0)</f>
        <v>0</v>
      </c>
      <c r="BD24" s="132">
        <f>IF(AZ24=4,G24,0)</f>
        <v>0</v>
      </c>
      <c r="BE24" s="132">
        <f>IF(AZ24=5,G24,0)</f>
        <v>0</v>
      </c>
      <c r="CA24" s="153">
        <v>7</v>
      </c>
      <c r="CB24" s="153">
        <v>1</v>
      </c>
      <c r="CZ24" s="132">
        <v>0</v>
      </c>
    </row>
    <row r="25" spans="1:104" x14ac:dyDescent="0.2">
      <c r="A25" s="154">
        <v>11</v>
      </c>
      <c r="B25" s="155" t="s">
        <v>112</v>
      </c>
      <c r="C25" s="156" t="s">
        <v>113</v>
      </c>
      <c r="D25" s="157" t="s">
        <v>111</v>
      </c>
      <c r="E25" s="158">
        <v>1.3448800000000001</v>
      </c>
      <c r="F25" s="158">
        <v>0</v>
      </c>
      <c r="G25" s="159">
        <f>E25*F25</f>
        <v>0</v>
      </c>
      <c r="O25" s="153">
        <v>2</v>
      </c>
      <c r="AA25" s="132">
        <v>7</v>
      </c>
      <c r="AB25" s="132">
        <v>1</v>
      </c>
      <c r="AC25" s="132">
        <v>2</v>
      </c>
      <c r="AZ25" s="132">
        <v>1</v>
      </c>
      <c r="BA25" s="132">
        <f>IF(AZ25=1,G25,0)</f>
        <v>0</v>
      </c>
      <c r="BB25" s="132">
        <f>IF(AZ25=2,G25,0)</f>
        <v>0</v>
      </c>
      <c r="BC25" s="132">
        <f>IF(AZ25=3,G25,0)</f>
        <v>0</v>
      </c>
      <c r="BD25" s="132">
        <f>IF(AZ25=4,G25,0)</f>
        <v>0</v>
      </c>
      <c r="BE25" s="132">
        <f>IF(AZ25=5,G25,0)</f>
        <v>0</v>
      </c>
      <c r="CA25" s="153">
        <v>7</v>
      </c>
      <c r="CB25" s="153">
        <v>1</v>
      </c>
      <c r="CZ25" s="132">
        <v>0</v>
      </c>
    </row>
    <row r="26" spans="1:104" x14ac:dyDescent="0.2">
      <c r="A26" s="166"/>
      <c r="B26" s="167" t="s">
        <v>74</v>
      </c>
      <c r="C26" s="168" t="str">
        <f>CONCATENATE(B23," ",C23)</f>
        <v>99 Staveništní přesun hmot</v>
      </c>
      <c r="D26" s="169"/>
      <c r="E26" s="170"/>
      <c r="F26" s="171"/>
      <c r="G26" s="172">
        <f>SUM(G23:G25)</f>
        <v>0</v>
      </c>
      <c r="O26" s="153">
        <v>4</v>
      </c>
      <c r="BA26" s="173">
        <f>SUM(BA23:BA25)</f>
        <v>0</v>
      </c>
      <c r="BB26" s="173">
        <f>SUM(BB23:BB25)</f>
        <v>0</v>
      </c>
      <c r="BC26" s="173">
        <f>SUM(BC23:BC25)</f>
        <v>0</v>
      </c>
      <c r="BD26" s="173">
        <f>SUM(BD23:BD25)</f>
        <v>0</v>
      </c>
      <c r="BE26" s="173">
        <f>SUM(BE23:BE25)</f>
        <v>0</v>
      </c>
    </row>
    <row r="27" spans="1:104" x14ac:dyDescent="0.2">
      <c r="A27" s="147" t="s">
        <v>72</v>
      </c>
      <c r="B27" s="148" t="s">
        <v>114</v>
      </c>
      <c r="C27" s="149" t="s">
        <v>115</v>
      </c>
      <c r="D27" s="150"/>
      <c r="E27" s="151"/>
      <c r="F27" s="151"/>
      <c r="G27" s="152"/>
      <c r="O27" s="153">
        <v>1</v>
      </c>
    </row>
    <row r="28" spans="1:104" x14ac:dyDescent="0.2">
      <c r="A28" s="154">
        <v>12</v>
      </c>
      <c r="B28" s="155" t="s">
        <v>116</v>
      </c>
      <c r="C28" s="156" t="s">
        <v>117</v>
      </c>
      <c r="D28" s="157" t="s">
        <v>83</v>
      </c>
      <c r="E28" s="158">
        <v>10</v>
      </c>
      <c r="F28" s="158">
        <v>0</v>
      </c>
      <c r="G28" s="159">
        <f t="shared" ref="G28:G37" si="6">E28*F28</f>
        <v>0</v>
      </c>
      <c r="O28" s="153">
        <v>2</v>
      </c>
      <c r="AA28" s="132">
        <v>1</v>
      </c>
      <c r="AB28" s="132">
        <v>7</v>
      </c>
      <c r="AC28" s="132">
        <v>7</v>
      </c>
      <c r="AZ28" s="132">
        <v>2</v>
      </c>
      <c r="BA28" s="132">
        <f t="shared" ref="BA28:BA37" si="7">IF(AZ28=1,G28,0)</f>
        <v>0</v>
      </c>
      <c r="BB28" s="132">
        <f t="shared" ref="BB28:BB37" si="8">IF(AZ28=2,G28,0)</f>
        <v>0</v>
      </c>
      <c r="BC28" s="132">
        <f t="shared" ref="BC28:BC37" si="9">IF(AZ28=3,G28,0)</f>
        <v>0</v>
      </c>
      <c r="BD28" s="132">
        <f t="shared" ref="BD28:BD37" si="10">IF(AZ28=4,G28,0)</f>
        <v>0</v>
      </c>
      <c r="BE28" s="132">
        <f t="shared" ref="BE28:BE37" si="11">IF(AZ28=5,G28,0)</f>
        <v>0</v>
      </c>
      <c r="CA28" s="153">
        <v>1</v>
      </c>
      <c r="CB28" s="153">
        <v>7</v>
      </c>
      <c r="CZ28" s="132">
        <v>0</v>
      </c>
    </row>
    <row r="29" spans="1:104" x14ac:dyDescent="0.2">
      <c r="A29" s="154">
        <v>13</v>
      </c>
      <c r="B29" s="155" t="s">
        <v>118</v>
      </c>
      <c r="C29" s="156" t="s">
        <v>119</v>
      </c>
      <c r="D29" s="157" t="s">
        <v>83</v>
      </c>
      <c r="E29" s="158">
        <v>20</v>
      </c>
      <c r="F29" s="158">
        <v>0</v>
      </c>
      <c r="G29" s="159">
        <f t="shared" si="6"/>
        <v>0</v>
      </c>
      <c r="O29" s="153">
        <v>2</v>
      </c>
      <c r="AA29" s="132">
        <v>1</v>
      </c>
      <c r="AB29" s="132">
        <v>7</v>
      </c>
      <c r="AC29" s="132">
        <v>7</v>
      </c>
      <c r="AZ29" s="132">
        <v>2</v>
      </c>
      <c r="BA29" s="132">
        <f t="shared" si="7"/>
        <v>0</v>
      </c>
      <c r="BB29" s="132">
        <f t="shared" si="8"/>
        <v>0</v>
      </c>
      <c r="BC29" s="132">
        <f t="shared" si="9"/>
        <v>0</v>
      </c>
      <c r="BD29" s="132">
        <f t="shared" si="10"/>
        <v>0</v>
      </c>
      <c r="BE29" s="132">
        <f t="shared" si="11"/>
        <v>0</v>
      </c>
      <c r="CA29" s="153">
        <v>1</v>
      </c>
      <c r="CB29" s="153">
        <v>7</v>
      </c>
      <c r="CZ29" s="132">
        <v>0</v>
      </c>
    </row>
    <row r="30" spans="1:104" x14ac:dyDescent="0.2">
      <c r="A30" s="154">
        <v>14</v>
      </c>
      <c r="B30" s="155" t="s">
        <v>120</v>
      </c>
      <c r="C30" s="156" t="s">
        <v>121</v>
      </c>
      <c r="D30" s="157" t="s">
        <v>83</v>
      </c>
      <c r="E30" s="158">
        <v>60</v>
      </c>
      <c r="F30" s="158">
        <v>0</v>
      </c>
      <c r="G30" s="159">
        <f t="shared" si="6"/>
        <v>0</v>
      </c>
      <c r="O30" s="153">
        <v>2</v>
      </c>
      <c r="AA30" s="132">
        <v>1</v>
      </c>
      <c r="AB30" s="132">
        <v>7</v>
      </c>
      <c r="AC30" s="132">
        <v>7</v>
      </c>
      <c r="AZ30" s="132">
        <v>2</v>
      </c>
      <c r="BA30" s="132">
        <f t="shared" si="7"/>
        <v>0</v>
      </c>
      <c r="BB30" s="132">
        <f t="shared" si="8"/>
        <v>0</v>
      </c>
      <c r="BC30" s="132">
        <f t="shared" si="9"/>
        <v>0</v>
      </c>
      <c r="BD30" s="132">
        <f t="shared" si="10"/>
        <v>0</v>
      </c>
      <c r="BE30" s="132">
        <f t="shared" si="11"/>
        <v>0</v>
      </c>
      <c r="CA30" s="153">
        <v>1</v>
      </c>
      <c r="CB30" s="153">
        <v>7</v>
      </c>
      <c r="CZ30" s="132">
        <v>2.5999999999999998E-4</v>
      </c>
    </row>
    <row r="31" spans="1:104" x14ac:dyDescent="0.2">
      <c r="A31" s="154">
        <v>15</v>
      </c>
      <c r="B31" s="155" t="s">
        <v>122</v>
      </c>
      <c r="C31" s="156" t="s">
        <v>123</v>
      </c>
      <c r="D31" s="157" t="s">
        <v>83</v>
      </c>
      <c r="E31" s="158">
        <v>30</v>
      </c>
      <c r="F31" s="158">
        <v>0</v>
      </c>
      <c r="G31" s="159">
        <f t="shared" si="6"/>
        <v>0</v>
      </c>
      <c r="O31" s="153">
        <v>2</v>
      </c>
      <c r="AA31" s="132">
        <v>1</v>
      </c>
      <c r="AB31" s="132">
        <v>7</v>
      </c>
      <c r="AC31" s="132">
        <v>7</v>
      </c>
      <c r="AZ31" s="132">
        <v>2</v>
      </c>
      <c r="BA31" s="132">
        <f t="shared" si="7"/>
        <v>0</v>
      </c>
      <c r="BB31" s="132">
        <f t="shared" si="8"/>
        <v>0</v>
      </c>
      <c r="BC31" s="132">
        <f t="shared" si="9"/>
        <v>0</v>
      </c>
      <c r="BD31" s="132">
        <f t="shared" si="10"/>
        <v>0</v>
      </c>
      <c r="BE31" s="132">
        <f t="shared" si="11"/>
        <v>0</v>
      </c>
      <c r="CA31" s="153">
        <v>1</v>
      </c>
      <c r="CB31" s="153">
        <v>7</v>
      </c>
      <c r="CZ31" s="132">
        <v>3.5E-4</v>
      </c>
    </row>
    <row r="32" spans="1:104" x14ac:dyDescent="0.2">
      <c r="A32" s="154">
        <v>16</v>
      </c>
      <c r="B32" s="155" t="s">
        <v>124</v>
      </c>
      <c r="C32" s="156" t="s">
        <v>125</v>
      </c>
      <c r="D32" s="157" t="s">
        <v>83</v>
      </c>
      <c r="E32" s="158">
        <v>30</v>
      </c>
      <c r="F32" s="158">
        <v>0</v>
      </c>
      <c r="G32" s="159">
        <f t="shared" si="6"/>
        <v>0</v>
      </c>
      <c r="O32" s="153">
        <v>2</v>
      </c>
      <c r="AA32" s="132">
        <v>1</v>
      </c>
      <c r="AB32" s="132">
        <v>7</v>
      </c>
      <c r="AC32" s="132">
        <v>7</v>
      </c>
      <c r="AZ32" s="132">
        <v>2</v>
      </c>
      <c r="BA32" s="132">
        <f t="shared" si="7"/>
        <v>0</v>
      </c>
      <c r="BB32" s="132">
        <f t="shared" si="8"/>
        <v>0</v>
      </c>
      <c r="BC32" s="132">
        <f t="shared" si="9"/>
        <v>0</v>
      </c>
      <c r="BD32" s="132">
        <f t="shared" si="10"/>
        <v>0</v>
      </c>
      <c r="BE32" s="132">
        <f t="shared" si="11"/>
        <v>0</v>
      </c>
      <c r="CA32" s="153">
        <v>1</v>
      </c>
      <c r="CB32" s="153">
        <v>7</v>
      </c>
      <c r="CZ32" s="132">
        <v>4.2000000000000002E-4</v>
      </c>
    </row>
    <row r="33" spans="1:104" x14ac:dyDescent="0.2">
      <c r="A33" s="154">
        <v>17</v>
      </c>
      <c r="B33" s="155" t="s">
        <v>126</v>
      </c>
      <c r="C33" s="156" t="s">
        <v>127</v>
      </c>
      <c r="D33" s="157" t="s">
        <v>83</v>
      </c>
      <c r="E33" s="158">
        <v>4</v>
      </c>
      <c r="F33" s="158">
        <v>0</v>
      </c>
      <c r="G33" s="159">
        <f t="shared" si="6"/>
        <v>0</v>
      </c>
      <c r="O33" s="153">
        <v>2</v>
      </c>
      <c r="AA33" s="132">
        <v>1</v>
      </c>
      <c r="AB33" s="132">
        <v>7</v>
      </c>
      <c r="AC33" s="132">
        <v>7</v>
      </c>
      <c r="AZ33" s="132">
        <v>2</v>
      </c>
      <c r="BA33" s="132">
        <f t="shared" si="7"/>
        <v>0</v>
      </c>
      <c r="BB33" s="132">
        <f t="shared" si="8"/>
        <v>0</v>
      </c>
      <c r="BC33" s="132">
        <f t="shared" si="9"/>
        <v>0</v>
      </c>
      <c r="BD33" s="132">
        <f t="shared" si="10"/>
        <v>0</v>
      </c>
      <c r="BE33" s="132">
        <f t="shared" si="11"/>
        <v>0</v>
      </c>
      <c r="CA33" s="153">
        <v>1</v>
      </c>
      <c r="CB33" s="153">
        <v>7</v>
      </c>
      <c r="CZ33" s="132">
        <v>8.5999999999999998E-4</v>
      </c>
    </row>
    <row r="34" spans="1:104" x14ac:dyDescent="0.2">
      <c r="A34" s="154">
        <v>18</v>
      </c>
      <c r="B34" s="155" t="s">
        <v>128</v>
      </c>
      <c r="C34" s="156" t="s">
        <v>129</v>
      </c>
      <c r="D34" s="157" t="s">
        <v>83</v>
      </c>
      <c r="E34" s="158">
        <v>6</v>
      </c>
      <c r="F34" s="158">
        <v>0</v>
      </c>
      <c r="G34" s="159">
        <f t="shared" si="6"/>
        <v>0</v>
      </c>
      <c r="O34" s="153">
        <v>2</v>
      </c>
      <c r="AA34" s="132">
        <v>1</v>
      </c>
      <c r="AB34" s="132">
        <v>7</v>
      </c>
      <c r="AC34" s="132">
        <v>7</v>
      </c>
      <c r="AZ34" s="132">
        <v>2</v>
      </c>
      <c r="BA34" s="132">
        <f t="shared" si="7"/>
        <v>0</v>
      </c>
      <c r="BB34" s="132">
        <f t="shared" si="8"/>
        <v>0</v>
      </c>
      <c r="BC34" s="132">
        <f t="shared" si="9"/>
        <v>0</v>
      </c>
      <c r="BD34" s="132">
        <f t="shared" si="10"/>
        <v>0</v>
      </c>
      <c r="BE34" s="132">
        <f t="shared" si="11"/>
        <v>0</v>
      </c>
      <c r="CA34" s="153">
        <v>1</v>
      </c>
      <c r="CB34" s="153">
        <v>7</v>
      </c>
      <c r="CZ34" s="132">
        <v>1.99E-3</v>
      </c>
    </row>
    <row r="35" spans="1:104" ht="22.5" x14ac:dyDescent="0.2">
      <c r="A35" s="154">
        <v>19</v>
      </c>
      <c r="B35" s="155" t="s">
        <v>130</v>
      </c>
      <c r="C35" s="156" t="s">
        <v>131</v>
      </c>
      <c r="D35" s="157" t="s">
        <v>83</v>
      </c>
      <c r="E35" s="158">
        <v>26</v>
      </c>
      <c r="F35" s="158">
        <v>0</v>
      </c>
      <c r="G35" s="159">
        <f t="shared" si="6"/>
        <v>0</v>
      </c>
      <c r="O35" s="153">
        <v>2</v>
      </c>
      <c r="AA35" s="132">
        <v>1</v>
      </c>
      <c r="AB35" s="132">
        <v>7</v>
      </c>
      <c r="AC35" s="132">
        <v>7</v>
      </c>
      <c r="AZ35" s="132">
        <v>2</v>
      </c>
      <c r="BA35" s="132">
        <f t="shared" si="7"/>
        <v>0</v>
      </c>
      <c r="BB35" s="132">
        <f t="shared" si="8"/>
        <v>0</v>
      </c>
      <c r="BC35" s="132">
        <f t="shared" si="9"/>
        <v>0</v>
      </c>
      <c r="BD35" s="132">
        <f t="shared" si="10"/>
        <v>0</v>
      </c>
      <c r="BE35" s="132">
        <f t="shared" si="11"/>
        <v>0</v>
      </c>
      <c r="CA35" s="153">
        <v>1</v>
      </c>
      <c r="CB35" s="153">
        <v>7</v>
      </c>
      <c r="CZ35" s="132">
        <v>3.2000000000000002E-3</v>
      </c>
    </row>
    <row r="36" spans="1:104" ht="22.5" x14ac:dyDescent="0.2">
      <c r="A36" s="154">
        <v>20</v>
      </c>
      <c r="B36" s="155" t="s">
        <v>132</v>
      </c>
      <c r="C36" s="156" t="s">
        <v>133</v>
      </c>
      <c r="D36" s="157" t="s">
        <v>83</v>
      </c>
      <c r="E36" s="158">
        <v>2</v>
      </c>
      <c r="F36" s="158">
        <v>0</v>
      </c>
      <c r="G36" s="159">
        <f t="shared" si="6"/>
        <v>0</v>
      </c>
      <c r="O36" s="153">
        <v>2</v>
      </c>
      <c r="AA36" s="132">
        <v>1</v>
      </c>
      <c r="AB36" s="132">
        <v>7</v>
      </c>
      <c r="AC36" s="132">
        <v>7</v>
      </c>
      <c r="AZ36" s="132">
        <v>2</v>
      </c>
      <c r="BA36" s="132">
        <f t="shared" si="7"/>
        <v>0</v>
      </c>
      <c r="BB36" s="132">
        <f t="shared" si="8"/>
        <v>0</v>
      </c>
      <c r="BC36" s="132">
        <f t="shared" si="9"/>
        <v>0</v>
      </c>
      <c r="BD36" s="132">
        <f t="shared" si="10"/>
        <v>0</v>
      </c>
      <c r="BE36" s="132">
        <f t="shared" si="11"/>
        <v>0</v>
      </c>
      <c r="CA36" s="153">
        <v>1</v>
      </c>
      <c r="CB36" s="153">
        <v>7</v>
      </c>
      <c r="CZ36" s="132">
        <v>2.8300000000000001E-3</v>
      </c>
    </row>
    <row r="37" spans="1:104" x14ac:dyDescent="0.2">
      <c r="A37" s="154">
        <v>21</v>
      </c>
      <c r="B37" s="155" t="s">
        <v>134</v>
      </c>
      <c r="C37" s="156" t="s">
        <v>135</v>
      </c>
      <c r="D37" s="157" t="s">
        <v>106</v>
      </c>
      <c r="E37" s="158">
        <v>16</v>
      </c>
      <c r="F37" s="158"/>
      <c r="G37" s="159">
        <f t="shared" si="6"/>
        <v>0</v>
      </c>
      <c r="O37" s="153">
        <v>2</v>
      </c>
      <c r="AA37" s="132">
        <v>1</v>
      </c>
      <c r="AB37" s="132">
        <v>7</v>
      </c>
      <c r="AC37" s="132">
        <v>7</v>
      </c>
      <c r="AZ37" s="132">
        <v>2</v>
      </c>
      <c r="BA37" s="132">
        <f t="shared" si="7"/>
        <v>0</v>
      </c>
      <c r="BB37" s="132">
        <f t="shared" si="8"/>
        <v>0</v>
      </c>
      <c r="BC37" s="132">
        <f t="shared" si="9"/>
        <v>0</v>
      </c>
      <c r="BD37" s="132">
        <f t="shared" si="10"/>
        <v>0</v>
      </c>
      <c r="BE37" s="132">
        <f t="shared" si="11"/>
        <v>0</v>
      </c>
      <c r="CA37" s="153">
        <v>1</v>
      </c>
      <c r="CB37" s="153">
        <v>7</v>
      </c>
      <c r="CZ37" s="132">
        <v>0</v>
      </c>
    </row>
    <row r="38" spans="1:104" x14ac:dyDescent="0.2">
      <c r="A38" s="160"/>
      <c r="B38" s="162"/>
      <c r="C38" s="203" t="s">
        <v>136</v>
      </c>
      <c r="D38" s="204"/>
      <c r="E38" s="163">
        <v>5</v>
      </c>
      <c r="F38" s="164"/>
      <c r="G38" s="165"/>
      <c r="M38" s="161" t="s">
        <v>136</v>
      </c>
      <c r="O38" s="153"/>
    </row>
    <row r="39" spans="1:104" x14ac:dyDescent="0.2">
      <c r="A39" s="160"/>
      <c r="B39" s="162"/>
      <c r="C39" s="203" t="s">
        <v>137</v>
      </c>
      <c r="D39" s="204"/>
      <c r="E39" s="163">
        <v>3</v>
      </c>
      <c r="F39" s="164"/>
      <c r="G39" s="165"/>
      <c r="M39" s="161" t="s">
        <v>137</v>
      </c>
      <c r="O39" s="153"/>
    </row>
    <row r="40" spans="1:104" x14ac:dyDescent="0.2">
      <c r="A40" s="160"/>
      <c r="B40" s="162"/>
      <c r="C40" s="203" t="s">
        <v>138</v>
      </c>
      <c r="D40" s="204"/>
      <c r="E40" s="163">
        <v>8</v>
      </c>
      <c r="F40" s="164"/>
      <c r="G40" s="165"/>
      <c r="M40" s="161" t="s">
        <v>138</v>
      </c>
      <c r="O40" s="153"/>
    </row>
    <row r="41" spans="1:104" x14ac:dyDescent="0.2">
      <c r="A41" s="154">
        <v>22</v>
      </c>
      <c r="B41" s="155" t="s">
        <v>139</v>
      </c>
      <c r="C41" s="156" t="s">
        <v>140</v>
      </c>
      <c r="D41" s="157" t="s">
        <v>106</v>
      </c>
      <c r="E41" s="158">
        <v>25</v>
      </c>
      <c r="F41" s="158"/>
      <c r="G41" s="159">
        <f>E41*F41</f>
        <v>0</v>
      </c>
      <c r="O41" s="153">
        <v>2</v>
      </c>
      <c r="AA41" s="132">
        <v>1</v>
      </c>
      <c r="AB41" s="132">
        <v>7</v>
      </c>
      <c r="AC41" s="132">
        <v>7</v>
      </c>
      <c r="AZ41" s="132">
        <v>2</v>
      </c>
      <c r="BA41" s="132">
        <f>IF(AZ41=1,G41,0)</f>
        <v>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53">
        <v>1</v>
      </c>
      <c r="CB41" s="153">
        <v>7</v>
      </c>
      <c r="CZ41" s="132">
        <v>0</v>
      </c>
    </row>
    <row r="42" spans="1:104" x14ac:dyDescent="0.2">
      <c r="A42" s="160"/>
      <c r="B42" s="162"/>
      <c r="C42" s="203" t="s">
        <v>141</v>
      </c>
      <c r="D42" s="204"/>
      <c r="E42" s="163">
        <v>16</v>
      </c>
      <c r="F42" s="164"/>
      <c r="G42" s="165"/>
      <c r="M42" s="161" t="s">
        <v>141</v>
      </c>
      <c r="O42" s="153"/>
    </row>
    <row r="43" spans="1:104" x14ac:dyDescent="0.2">
      <c r="A43" s="160"/>
      <c r="B43" s="162"/>
      <c r="C43" s="203" t="s">
        <v>142</v>
      </c>
      <c r="D43" s="204"/>
      <c r="E43" s="163">
        <v>3</v>
      </c>
      <c r="F43" s="164"/>
      <c r="G43" s="165"/>
      <c r="M43" s="161" t="s">
        <v>142</v>
      </c>
      <c r="O43" s="153"/>
    </row>
    <row r="44" spans="1:104" x14ac:dyDescent="0.2">
      <c r="A44" s="160"/>
      <c r="B44" s="162"/>
      <c r="C44" s="203" t="s">
        <v>143</v>
      </c>
      <c r="D44" s="204"/>
      <c r="E44" s="163">
        <v>6</v>
      </c>
      <c r="F44" s="164"/>
      <c r="G44" s="165"/>
      <c r="M44" s="161" t="s">
        <v>143</v>
      </c>
      <c r="O44" s="153"/>
    </row>
    <row r="45" spans="1:104" x14ac:dyDescent="0.2">
      <c r="A45" s="154">
        <v>23</v>
      </c>
      <c r="B45" s="155" t="s">
        <v>144</v>
      </c>
      <c r="C45" s="156" t="s">
        <v>145</v>
      </c>
      <c r="D45" s="157" t="s">
        <v>106</v>
      </c>
      <c r="E45" s="158">
        <v>9</v>
      </c>
      <c r="F45" s="158">
        <v>0</v>
      </c>
      <c r="G45" s="159">
        <f>E45*F45</f>
        <v>0</v>
      </c>
      <c r="O45" s="153">
        <v>2</v>
      </c>
      <c r="AA45" s="132">
        <v>1</v>
      </c>
      <c r="AB45" s="132">
        <v>7</v>
      </c>
      <c r="AC45" s="132">
        <v>7</v>
      </c>
      <c r="AZ45" s="132">
        <v>2</v>
      </c>
      <c r="BA45" s="132">
        <f>IF(AZ45=1,G45,0)</f>
        <v>0</v>
      </c>
      <c r="BB45" s="132">
        <f>IF(AZ45=2,G45,0)</f>
        <v>0</v>
      </c>
      <c r="BC45" s="132">
        <f>IF(AZ45=3,G45,0)</f>
        <v>0</v>
      </c>
      <c r="BD45" s="132">
        <f>IF(AZ45=4,G45,0)</f>
        <v>0</v>
      </c>
      <c r="BE45" s="132">
        <f>IF(AZ45=5,G45,0)</f>
        <v>0</v>
      </c>
      <c r="CA45" s="153">
        <v>1</v>
      </c>
      <c r="CB45" s="153">
        <v>7</v>
      </c>
      <c r="CZ45" s="132">
        <v>0</v>
      </c>
    </row>
    <row r="46" spans="1:104" x14ac:dyDescent="0.2">
      <c r="A46" s="160"/>
      <c r="B46" s="162"/>
      <c r="C46" s="203" t="s">
        <v>146</v>
      </c>
      <c r="D46" s="204"/>
      <c r="E46" s="163">
        <v>5</v>
      </c>
      <c r="F46" s="164"/>
      <c r="G46" s="165"/>
      <c r="M46" s="161" t="s">
        <v>146</v>
      </c>
      <c r="O46" s="153"/>
    </row>
    <row r="47" spans="1:104" x14ac:dyDescent="0.2">
      <c r="A47" s="160"/>
      <c r="B47" s="162"/>
      <c r="C47" s="203" t="s">
        <v>147</v>
      </c>
      <c r="D47" s="204"/>
      <c r="E47" s="163">
        <v>3</v>
      </c>
      <c r="F47" s="164"/>
      <c r="G47" s="165"/>
      <c r="M47" s="161" t="s">
        <v>147</v>
      </c>
      <c r="O47" s="153"/>
    </row>
    <row r="48" spans="1:104" x14ac:dyDescent="0.2">
      <c r="A48" s="160"/>
      <c r="B48" s="162"/>
      <c r="C48" s="203" t="s">
        <v>148</v>
      </c>
      <c r="D48" s="204"/>
      <c r="E48" s="163">
        <v>1</v>
      </c>
      <c r="F48" s="164"/>
      <c r="G48" s="165"/>
      <c r="M48" s="161" t="s">
        <v>148</v>
      </c>
      <c r="O48" s="153"/>
    </row>
    <row r="49" spans="1:104" x14ac:dyDescent="0.2">
      <c r="A49" s="154">
        <v>24</v>
      </c>
      <c r="B49" s="155" t="s">
        <v>149</v>
      </c>
      <c r="C49" s="156" t="s">
        <v>150</v>
      </c>
      <c r="D49" s="157" t="s">
        <v>106</v>
      </c>
      <c r="E49" s="158">
        <v>3</v>
      </c>
      <c r="F49" s="158">
        <v>0</v>
      </c>
      <c r="G49" s="159">
        <f>E49*F49</f>
        <v>0</v>
      </c>
      <c r="O49" s="153">
        <v>2</v>
      </c>
      <c r="AA49" s="132">
        <v>1</v>
      </c>
      <c r="AB49" s="132">
        <v>7</v>
      </c>
      <c r="AC49" s="132">
        <v>7</v>
      </c>
      <c r="AZ49" s="132">
        <v>2</v>
      </c>
      <c r="BA49" s="132">
        <f>IF(AZ49=1,G49,0)</f>
        <v>0</v>
      </c>
      <c r="BB49" s="132">
        <f>IF(AZ49=2,G49,0)</f>
        <v>0</v>
      </c>
      <c r="BC49" s="132">
        <f>IF(AZ49=3,G49,0)</f>
        <v>0</v>
      </c>
      <c r="BD49" s="132">
        <f>IF(AZ49=4,G49,0)</f>
        <v>0</v>
      </c>
      <c r="BE49" s="132">
        <f>IF(AZ49=5,G49,0)</f>
        <v>0</v>
      </c>
      <c r="CA49" s="153">
        <v>1</v>
      </c>
      <c r="CB49" s="153">
        <v>7</v>
      </c>
      <c r="CZ49" s="132">
        <v>0</v>
      </c>
    </row>
    <row r="50" spans="1:104" x14ac:dyDescent="0.2">
      <c r="A50" s="160"/>
      <c r="B50" s="162"/>
      <c r="C50" s="203" t="s">
        <v>151</v>
      </c>
      <c r="D50" s="204"/>
      <c r="E50" s="163">
        <v>2</v>
      </c>
      <c r="F50" s="164"/>
      <c r="G50" s="165"/>
      <c r="M50" s="161" t="s">
        <v>151</v>
      </c>
      <c r="O50" s="153"/>
    </row>
    <row r="51" spans="1:104" x14ac:dyDescent="0.2">
      <c r="A51" s="160"/>
      <c r="B51" s="162"/>
      <c r="C51" s="203" t="s">
        <v>152</v>
      </c>
      <c r="D51" s="204"/>
      <c r="E51" s="163">
        <v>1</v>
      </c>
      <c r="F51" s="164"/>
      <c r="G51" s="165"/>
      <c r="M51" s="161" t="s">
        <v>152</v>
      </c>
      <c r="O51" s="153"/>
    </row>
    <row r="52" spans="1:104" ht="22.5" x14ac:dyDescent="0.2">
      <c r="A52" s="154">
        <v>25</v>
      </c>
      <c r="B52" s="155" t="s">
        <v>153</v>
      </c>
      <c r="C52" s="156" t="s">
        <v>154</v>
      </c>
      <c r="D52" s="157" t="s">
        <v>106</v>
      </c>
      <c r="E52" s="158">
        <v>4</v>
      </c>
      <c r="F52" s="158">
        <v>0</v>
      </c>
      <c r="G52" s="159">
        <f>E52*F52</f>
        <v>0</v>
      </c>
      <c r="O52" s="153">
        <v>2</v>
      </c>
      <c r="AA52" s="132">
        <v>1</v>
      </c>
      <c r="AB52" s="132">
        <v>7</v>
      </c>
      <c r="AC52" s="132">
        <v>7</v>
      </c>
      <c r="AZ52" s="132">
        <v>2</v>
      </c>
      <c r="BA52" s="132">
        <f>IF(AZ52=1,G52,0)</f>
        <v>0</v>
      </c>
      <c r="BB52" s="132">
        <f>IF(AZ52=2,G52,0)</f>
        <v>0</v>
      </c>
      <c r="BC52" s="132">
        <f>IF(AZ52=3,G52,0)</f>
        <v>0</v>
      </c>
      <c r="BD52" s="132">
        <f>IF(AZ52=4,G52,0)</f>
        <v>0</v>
      </c>
      <c r="BE52" s="132">
        <f>IF(AZ52=5,G52,0)</f>
        <v>0</v>
      </c>
      <c r="CA52" s="153">
        <v>1</v>
      </c>
      <c r="CB52" s="153">
        <v>7</v>
      </c>
      <c r="CZ52" s="132">
        <v>1.2700000000000001E-3</v>
      </c>
    </row>
    <row r="53" spans="1:104" x14ac:dyDescent="0.2">
      <c r="A53" s="160"/>
      <c r="B53" s="162"/>
      <c r="C53" s="203" t="s">
        <v>155</v>
      </c>
      <c r="D53" s="204"/>
      <c r="E53" s="163">
        <v>2</v>
      </c>
      <c r="F53" s="164"/>
      <c r="G53" s="165"/>
      <c r="M53" s="161" t="s">
        <v>155</v>
      </c>
      <c r="O53" s="153"/>
    </row>
    <row r="54" spans="1:104" x14ac:dyDescent="0.2">
      <c r="A54" s="160"/>
      <c r="B54" s="162"/>
      <c r="C54" s="203" t="s">
        <v>156</v>
      </c>
      <c r="D54" s="204"/>
      <c r="E54" s="163">
        <v>1</v>
      </c>
      <c r="F54" s="164"/>
      <c r="G54" s="165"/>
      <c r="M54" s="161" t="s">
        <v>156</v>
      </c>
      <c r="O54" s="153"/>
    </row>
    <row r="55" spans="1:104" x14ac:dyDescent="0.2">
      <c r="A55" s="160"/>
      <c r="B55" s="162"/>
      <c r="C55" s="203" t="s">
        <v>157</v>
      </c>
      <c r="D55" s="204"/>
      <c r="E55" s="163">
        <v>1</v>
      </c>
      <c r="F55" s="164"/>
      <c r="G55" s="165"/>
      <c r="M55" s="161" t="s">
        <v>157</v>
      </c>
      <c r="O55" s="153"/>
    </row>
    <row r="56" spans="1:104" ht="22.5" x14ac:dyDescent="0.2">
      <c r="A56" s="154">
        <v>26</v>
      </c>
      <c r="B56" s="155" t="s">
        <v>158</v>
      </c>
      <c r="C56" s="156" t="s">
        <v>159</v>
      </c>
      <c r="D56" s="157" t="s">
        <v>106</v>
      </c>
      <c r="E56" s="158">
        <v>5</v>
      </c>
      <c r="F56" s="158">
        <v>0</v>
      </c>
      <c r="G56" s="159">
        <f>E56*F56</f>
        <v>0</v>
      </c>
      <c r="O56" s="153">
        <v>2</v>
      </c>
      <c r="AA56" s="132">
        <v>1</v>
      </c>
      <c r="AB56" s="132">
        <v>7</v>
      </c>
      <c r="AC56" s="132">
        <v>7</v>
      </c>
      <c r="AZ56" s="132">
        <v>2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53">
        <v>1</v>
      </c>
      <c r="CB56" s="153">
        <v>7</v>
      </c>
      <c r="CZ56" s="132">
        <v>9.6000000000000002E-4</v>
      </c>
    </row>
    <row r="57" spans="1:104" x14ac:dyDescent="0.2">
      <c r="A57" s="154">
        <v>27</v>
      </c>
      <c r="B57" s="155" t="s">
        <v>160</v>
      </c>
      <c r="C57" s="156" t="s">
        <v>161</v>
      </c>
      <c r="D57" s="157" t="s">
        <v>83</v>
      </c>
      <c r="E57" s="158">
        <v>158</v>
      </c>
      <c r="F57" s="158">
        <v>0</v>
      </c>
      <c r="G57" s="159">
        <f>E57*F57</f>
        <v>0</v>
      </c>
      <c r="O57" s="153">
        <v>2</v>
      </c>
      <c r="AA57" s="132">
        <v>1</v>
      </c>
      <c r="AB57" s="132">
        <v>7</v>
      </c>
      <c r="AC57" s="132">
        <v>7</v>
      </c>
      <c r="AZ57" s="132">
        <v>2</v>
      </c>
      <c r="BA57" s="132">
        <f>IF(AZ57=1,G57,0)</f>
        <v>0</v>
      </c>
      <c r="BB57" s="132">
        <f>IF(AZ57=2,G57,0)</f>
        <v>0</v>
      </c>
      <c r="BC57" s="132">
        <f>IF(AZ57=3,G57,0)</f>
        <v>0</v>
      </c>
      <c r="BD57" s="132">
        <f>IF(AZ57=4,G57,0)</f>
        <v>0</v>
      </c>
      <c r="BE57" s="132">
        <f>IF(AZ57=5,G57,0)</f>
        <v>0</v>
      </c>
      <c r="CA57" s="153">
        <v>1</v>
      </c>
      <c r="CB57" s="153">
        <v>7</v>
      </c>
      <c r="CZ57" s="132">
        <v>0</v>
      </c>
    </row>
    <row r="58" spans="1:104" x14ac:dyDescent="0.2">
      <c r="A58" s="160"/>
      <c r="B58" s="162"/>
      <c r="C58" s="203" t="s">
        <v>162</v>
      </c>
      <c r="D58" s="204"/>
      <c r="E58" s="163">
        <v>158</v>
      </c>
      <c r="F58" s="164"/>
      <c r="G58" s="165"/>
      <c r="M58" s="161" t="s">
        <v>162</v>
      </c>
      <c r="O58" s="153"/>
    </row>
    <row r="59" spans="1:104" x14ac:dyDescent="0.2">
      <c r="A59" s="154">
        <v>28</v>
      </c>
      <c r="B59" s="155" t="s">
        <v>163</v>
      </c>
      <c r="C59" s="156" t="s">
        <v>164</v>
      </c>
      <c r="D59" s="157" t="s">
        <v>106</v>
      </c>
      <c r="E59" s="158">
        <v>16</v>
      </c>
      <c r="F59" s="158">
        <v>0</v>
      </c>
      <c r="G59" s="159">
        <f>E59*F59</f>
        <v>0</v>
      </c>
      <c r="O59" s="153">
        <v>2</v>
      </c>
      <c r="AA59" s="132">
        <v>12</v>
      </c>
      <c r="AB59" s="132">
        <v>1</v>
      </c>
      <c r="AC59" s="132">
        <v>3</v>
      </c>
      <c r="AZ59" s="132">
        <v>2</v>
      </c>
      <c r="BA59" s="132">
        <f>IF(AZ59=1,G59,0)</f>
        <v>0</v>
      </c>
      <c r="BB59" s="132">
        <f>IF(AZ59=2,G59,0)</f>
        <v>0</v>
      </c>
      <c r="BC59" s="132">
        <f>IF(AZ59=3,G59,0)</f>
        <v>0</v>
      </c>
      <c r="BD59" s="132">
        <f>IF(AZ59=4,G59,0)</f>
        <v>0</v>
      </c>
      <c r="BE59" s="132">
        <f>IF(AZ59=5,G59,0)</f>
        <v>0</v>
      </c>
      <c r="CA59" s="153">
        <v>12</v>
      </c>
      <c r="CB59" s="153">
        <v>1</v>
      </c>
      <c r="CZ59" s="132">
        <v>0</v>
      </c>
    </row>
    <row r="60" spans="1:104" x14ac:dyDescent="0.2">
      <c r="A60" s="154">
        <v>29</v>
      </c>
      <c r="B60" s="155" t="s">
        <v>165</v>
      </c>
      <c r="C60" s="156" t="s">
        <v>166</v>
      </c>
      <c r="D60" s="157" t="s">
        <v>106</v>
      </c>
      <c r="E60" s="158">
        <v>16</v>
      </c>
      <c r="F60" s="158">
        <v>0</v>
      </c>
      <c r="G60" s="159">
        <f>E60*F60</f>
        <v>0</v>
      </c>
      <c r="O60" s="153">
        <v>2</v>
      </c>
      <c r="AA60" s="132">
        <v>12</v>
      </c>
      <c r="AB60" s="132">
        <v>1</v>
      </c>
      <c r="AC60" s="132">
        <v>158</v>
      </c>
      <c r="AZ60" s="132">
        <v>2</v>
      </c>
      <c r="BA60" s="132">
        <f>IF(AZ60=1,G60,0)</f>
        <v>0</v>
      </c>
      <c r="BB60" s="132">
        <f>IF(AZ60=2,G60,0)</f>
        <v>0</v>
      </c>
      <c r="BC60" s="132">
        <f>IF(AZ60=3,G60,0)</f>
        <v>0</v>
      </c>
      <c r="BD60" s="132">
        <f>IF(AZ60=4,G60,0)</f>
        <v>0</v>
      </c>
      <c r="BE60" s="132">
        <f>IF(AZ60=5,G60,0)</f>
        <v>0</v>
      </c>
      <c r="CA60" s="153">
        <v>12</v>
      </c>
      <c r="CB60" s="153">
        <v>1</v>
      </c>
      <c r="CZ60" s="132">
        <v>0</v>
      </c>
    </row>
    <row r="61" spans="1:104" x14ac:dyDescent="0.2">
      <c r="A61" s="160"/>
      <c r="B61" s="162"/>
      <c r="C61" s="203" t="s">
        <v>136</v>
      </c>
      <c r="D61" s="204"/>
      <c r="E61" s="163">
        <v>5</v>
      </c>
      <c r="F61" s="164"/>
      <c r="G61" s="165"/>
      <c r="M61" s="161" t="s">
        <v>136</v>
      </c>
      <c r="O61" s="153"/>
    </row>
    <row r="62" spans="1:104" x14ac:dyDescent="0.2">
      <c r="A62" s="160"/>
      <c r="B62" s="162"/>
      <c r="C62" s="203" t="s">
        <v>137</v>
      </c>
      <c r="D62" s="204"/>
      <c r="E62" s="163">
        <v>3</v>
      </c>
      <c r="F62" s="164"/>
      <c r="G62" s="165"/>
      <c r="M62" s="161" t="s">
        <v>137</v>
      </c>
      <c r="O62" s="153"/>
    </row>
    <row r="63" spans="1:104" x14ac:dyDescent="0.2">
      <c r="A63" s="160"/>
      <c r="B63" s="162"/>
      <c r="C63" s="203" t="s">
        <v>138</v>
      </c>
      <c r="D63" s="204"/>
      <c r="E63" s="163">
        <v>8</v>
      </c>
      <c r="F63" s="164"/>
      <c r="G63" s="165"/>
      <c r="M63" s="161" t="s">
        <v>138</v>
      </c>
      <c r="O63" s="153"/>
    </row>
    <row r="64" spans="1:104" x14ac:dyDescent="0.2">
      <c r="A64" s="154">
        <v>30</v>
      </c>
      <c r="B64" s="155" t="s">
        <v>167</v>
      </c>
      <c r="C64" s="156" t="s">
        <v>168</v>
      </c>
      <c r="D64" s="157" t="s">
        <v>61</v>
      </c>
      <c r="E64" s="158"/>
      <c r="F64" s="158"/>
      <c r="G64" s="159">
        <f>E64*F64</f>
        <v>0</v>
      </c>
      <c r="O64" s="153">
        <v>2</v>
      </c>
      <c r="AA64" s="132">
        <v>7</v>
      </c>
      <c r="AB64" s="132">
        <v>1002</v>
      </c>
      <c r="AC64" s="132">
        <v>5</v>
      </c>
      <c r="AZ64" s="132">
        <v>2</v>
      </c>
      <c r="BA64" s="132">
        <f>IF(AZ64=1,G64,0)</f>
        <v>0</v>
      </c>
      <c r="BB64" s="132">
        <f>IF(AZ64=2,G64,0)</f>
        <v>0</v>
      </c>
      <c r="BC64" s="132">
        <f>IF(AZ64=3,G64,0)</f>
        <v>0</v>
      </c>
      <c r="BD64" s="132">
        <f>IF(AZ64=4,G64,0)</f>
        <v>0</v>
      </c>
      <c r="BE64" s="132">
        <f>IF(AZ64=5,G64,0)</f>
        <v>0</v>
      </c>
      <c r="CA64" s="153">
        <v>7</v>
      </c>
      <c r="CB64" s="153">
        <v>1002</v>
      </c>
      <c r="CZ64" s="132">
        <v>0</v>
      </c>
    </row>
    <row r="65" spans="1:104" x14ac:dyDescent="0.2">
      <c r="A65" s="154">
        <v>31</v>
      </c>
      <c r="B65" s="155" t="s">
        <v>169</v>
      </c>
      <c r="C65" s="156" t="s">
        <v>170</v>
      </c>
      <c r="D65" s="157" t="s">
        <v>61</v>
      </c>
      <c r="E65" s="158"/>
      <c r="F65" s="158"/>
      <c r="G65" s="159">
        <f>E65*F65</f>
        <v>0</v>
      </c>
      <c r="O65" s="153">
        <v>2</v>
      </c>
      <c r="AA65" s="132">
        <v>7</v>
      </c>
      <c r="AB65" s="132">
        <v>1002</v>
      </c>
      <c r="AC65" s="132">
        <v>5</v>
      </c>
      <c r="AZ65" s="132">
        <v>2</v>
      </c>
      <c r="BA65" s="132">
        <f>IF(AZ65=1,G65,0)</f>
        <v>0</v>
      </c>
      <c r="BB65" s="132">
        <f>IF(AZ65=2,G65,0)</f>
        <v>0</v>
      </c>
      <c r="BC65" s="132">
        <f>IF(AZ65=3,G65,0)</f>
        <v>0</v>
      </c>
      <c r="BD65" s="132">
        <f>IF(AZ65=4,G65,0)</f>
        <v>0</v>
      </c>
      <c r="BE65" s="132">
        <f>IF(AZ65=5,G65,0)</f>
        <v>0</v>
      </c>
      <c r="CA65" s="153">
        <v>7</v>
      </c>
      <c r="CB65" s="153">
        <v>1002</v>
      </c>
      <c r="CZ65" s="132">
        <v>0</v>
      </c>
    </row>
    <row r="66" spans="1:104" x14ac:dyDescent="0.2">
      <c r="A66" s="166"/>
      <c r="B66" s="167" t="s">
        <v>74</v>
      </c>
      <c r="C66" s="168" t="str">
        <f>CONCATENATE(B27," ",C27)</f>
        <v>721 Vnitřní kanalizace</v>
      </c>
      <c r="D66" s="169"/>
      <c r="E66" s="170"/>
      <c r="F66" s="171"/>
      <c r="G66" s="172">
        <f>SUM(G27:G65)</f>
        <v>0</v>
      </c>
      <c r="O66" s="153">
        <v>4</v>
      </c>
      <c r="BA66" s="173">
        <f>SUM(BA27:BA65)</f>
        <v>0</v>
      </c>
      <c r="BB66" s="173">
        <f>SUM(BB27:BB65)</f>
        <v>0</v>
      </c>
      <c r="BC66" s="173">
        <f>SUM(BC27:BC65)</f>
        <v>0</v>
      </c>
      <c r="BD66" s="173">
        <f>SUM(BD27:BD65)</f>
        <v>0</v>
      </c>
      <c r="BE66" s="173">
        <f>SUM(BE27:BE65)</f>
        <v>0</v>
      </c>
    </row>
    <row r="67" spans="1:104" x14ac:dyDescent="0.2">
      <c r="A67" s="147" t="s">
        <v>72</v>
      </c>
      <c r="B67" s="148" t="s">
        <v>171</v>
      </c>
      <c r="C67" s="149" t="s">
        <v>172</v>
      </c>
      <c r="D67" s="150"/>
      <c r="E67" s="151"/>
      <c r="F67" s="151"/>
      <c r="G67" s="152"/>
      <c r="O67" s="153">
        <v>1</v>
      </c>
    </row>
    <row r="68" spans="1:104" x14ac:dyDescent="0.2">
      <c r="A68" s="154">
        <v>32</v>
      </c>
      <c r="B68" s="155" t="s">
        <v>173</v>
      </c>
      <c r="C68" s="156" t="s">
        <v>174</v>
      </c>
      <c r="D68" s="157" t="s">
        <v>83</v>
      </c>
      <c r="E68" s="158">
        <v>10</v>
      </c>
      <c r="F68" s="158">
        <v>0</v>
      </c>
      <c r="G68" s="159">
        <f>E68*F68</f>
        <v>0</v>
      </c>
      <c r="O68" s="153">
        <v>2</v>
      </c>
      <c r="AA68" s="132">
        <v>1</v>
      </c>
      <c r="AB68" s="132">
        <v>7</v>
      </c>
      <c r="AC68" s="132">
        <v>7</v>
      </c>
      <c r="AZ68" s="132">
        <v>2</v>
      </c>
      <c r="BA68" s="132">
        <f>IF(AZ68=1,G68,0)</f>
        <v>0</v>
      </c>
      <c r="BB68" s="132">
        <f>IF(AZ68=2,G68,0)</f>
        <v>0</v>
      </c>
      <c r="BC68" s="132">
        <f>IF(AZ68=3,G68,0)</f>
        <v>0</v>
      </c>
      <c r="BD68" s="132">
        <f>IF(AZ68=4,G68,0)</f>
        <v>0</v>
      </c>
      <c r="BE68" s="132">
        <f>IF(AZ68=5,G68,0)</f>
        <v>0</v>
      </c>
      <c r="CA68" s="153">
        <v>1</v>
      </c>
      <c r="CB68" s="153">
        <v>7</v>
      </c>
      <c r="CZ68" s="132">
        <v>0</v>
      </c>
    </row>
    <row r="69" spans="1:104" ht="22.5" x14ac:dyDescent="0.2">
      <c r="A69" s="154">
        <v>33</v>
      </c>
      <c r="B69" s="155" t="s">
        <v>175</v>
      </c>
      <c r="C69" s="156" t="s">
        <v>176</v>
      </c>
      <c r="D69" s="157" t="s">
        <v>83</v>
      </c>
      <c r="E69" s="158">
        <v>60</v>
      </c>
      <c r="F69" s="158">
        <v>0</v>
      </c>
      <c r="G69" s="159">
        <f>E69*F69</f>
        <v>0</v>
      </c>
      <c r="O69" s="153">
        <v>2</v>
      </c>
      <c r="AA69" s="132">
        <v>1</v>
      </c>
      <c r="AB69" s="132">
        <v>7</v>
      </c>
      <c r="AC69" s="132">
        <v>7</v>
      </c>
      <c r="AZ69" s="132">
        <v>2</v>
      </c>
      <c r="BA69" s="132">
        <f>IF(AZ69=1,G69,0)</f>
        <v>0</v>
      </c>
      <c r="BB69" s="132">
        <f>IF(AZ69=2,G69,0)</f>
        <v>0</v>
      </c>
      <c r="BC69" s="132">
        <f>IF(AZ69=3,G69,0)</f>
        <v>0</v>
      </c>
      <c r="BD69" s="132">
        <f>IF(AZ69=4,G69,0)</f>
        <v>0</v>
      </c>
      <c r="BE69" s="132">
        <f>IF(AZ69=5,G69,0)</f>
        <v>0</v>
      </c>
      <c r="CA69" s="153">
        <v>1</v>
      </c>
      <c r="CB69" s="153">
        <v>7</v>
      </c>
      <c r="CZ69" s="132">
        <v>4.2999999999999999E-4</v>
      </c>
    </row>
    <row r="70" spans="1:104" ht="22.5" x14ac:dyDescent="0.2">
      <c r="A70" s="154">
        <v>34</v>
      </c>
      <c r="B70" s="155" t="s">
        <v>177</v>
      </c>
      <c r="C70" s="156" t="s">
        <v>178</v>
      </c>
      <c r="D70" s="157" t="s">
        <v>83</v>
      </c>
      <c r="E70" s="158">
        <v>40</v>
      </c>
      <c r="F70" s="158">
        <v>0</v>
      </c>
      <c r="G70" s="159">
        <f>E70*F70</f>
        <v>0</v>
      </c>
      <c r="O70" s="153">
        <v>2</v>
      </c>
      <c r="AA70" s="132">
        <v>1</v>
      </c>
      <c r="AB70" s="132">
        <v>7</v>
      </c>
      <c r="AC70" s="132">
        <v>7</v>
      </c>
      <c r="AZ70" s="132">
        <v>2</v>
      </c>
      <c r="BA70" s="132">
        <f>IF(AZ70=1,G70,0)</f>
        <v>0</v>
      </c>
      <c r="BB70" s="132">
        <f>IF(AZ70=2,G70,0)</f>
        <v>0</v>
      </c>
      <c r="BC70" s="132">
        <f>IF(AZ70=3,G70,0)</f>
        <v>0</v>
      </c>
      <c r="BD70" s="132">
        <f>IF(AZ70=4,G70,0)</f>
        <v>0</v>
      </c>
      <c r="BE70" s="132">
        <f>IF(AZ70=5,G70,0)</f>
        <v>0</v>
      </c>
      <c r="CA70" s="153">
        <v>1</v>
      </c>
      <c r="CB70" s="153">
        <v>7</v>
      </c>
      <c r="CZ70" s="132">
        <v>5.2999999999999998E-4</v>
      </c>
    </row>
    <row r="71" spans="1:104" ht="22.5" x14ac:dyDescent="0.2">
      <c r="A71" s="154">
        <v>35</v>
      </c>
      <c r="B71" s="155" t="s">
        <v>179</v>
      </c>
      <c r="C71" s="156" t="s">
        <v>180</v>
      </c>
      <c r="D71" s="157" t="s">
        <v>83</v>
      </c>
      <c r="E71" s="158">
        <v>40</v>
      </c>
      <c r="F71" s="158">
        <v>0</v>
      </c>
      <c r="G71" s="159">
        <f>E71*F71</f>
        <v>0</v>
      </c>
      <c r="O71" s="153">
        <v>2</v>
      </c>
      <c r="AA71" s="132">
        <v>1</v>
      </c>
      <c r="AB71" s="132">
        <v>7</v>
      </c>
      <c r="AC71" s="132">
        <v>7</v>
      </c>
      <c r="AZ71" s="132">
        <v>2</v>
      </c>
      <c r="BA71" s="132">
        <f>IF(AZ71=1,G71,0)</f>
        <v>0</v>
      </c>
      <c r="BB71" s="132">
        <f>IF(AZ71=2,G71,0)</f>
        <v>0</v>
      </c>
      <c r="BC71" s="132">
        <f>IF(AZ71=3,G71,0)</f>
        <v>0</v>
      </c>
      <c r="BD71" s="132">
        <f>IF(AZ71=4,G71,0)</f>
        <v>0</v>
      </c>
      <c r="BE71" s="132">
        <f>IF(AZ71=5,G71,0)</f>
        <v>0</v>
      </c>
      <c r="CA71" s="153">
        <v>1</v>
      </c>
      <c r="CB71" s="153">
        <v>7</v>
      </c>
      <c r="CZ71" s="132">
        <v>6.2E-4</v>
      </c>
    </row>
    <row r="72" spans="1:104" x14ac:dyDescent="0.2">
      <c r="A72" s="154">
        <v>36</v>
      </c>
      <c r="B72" s="155" t="s">
        <v>181</v>
      </c>
      <c r="C72" s="156" t="s">
        <v>182</v>
      </c>
      <c r="D72" s="157" t="s">
        <v>83</v>
      </c>
      <c r="E72" s="158">
        <v>100</v>
      </c>
      <c r="F72" s="158">
        <v>0</v>
      </c>
      <c r="G72" s="159">
        <f>E72*F72</f>
        <v>0</v>
      </c>
      <c r="O72" s="153">
        <v>2</v>
      </c>
      <c r="AA72" s="132">
        <v>1</v>
      </c>
      <c r="AB72" s="132">
        <v>7</v>
      </c>
      <c r="AC72" s="132">
        <v>7</v>
      </c>
      <c r="AZ72" s="132">
        <v>2</v>
      </c>
      <c r="BA72" s="132">
        <f>IF(AZ72=1,G72,0)</f>
        <v>0</v>
      </c>
      <c r="BB72" s="132">
        <f>IF(AZ72=2,G72,0)</f>
        <v>0</v>
      </c>
      <c r="BC72" s="132">
        <f>IF(AZ72=3,G72,0)</f>
        <v>0</v>
      </c>
      <c r="BD72" s="132">
        <f>IF(AZ72=4,G72,0)</f>
        <v>0</v>
      </c>
      <c r="BE72" s="132">
        <f>IF(AZ72=5,G72,0)</f>
        <v>0</v>
      </c>
      <c r="CA72" s="153">
        <v>1</v>
      </c>
      <c r="CB72" s="153">
        <v>7</v>
      </c>
      <c r="CZ72" s="132">
        <v>0</v>
      </c>
    </row>
    <row r="73" spans="1:104" x14ac:dyDescent="0.2">
      <c r="A73" s="160"/>
      <c r="B73" s="162"/>
      <c r="C73" s="203" t="s">
        <v>183</v>
      </c>
      <c r="D73" s="204"/>
      <c r="E73" s="163">
        <v>100</v>
      </c>
      <c r="F73" s="164"/>
      <c r="G73" s="165"/>
      <c r="M73" s="161" t="s">
        <v>183</v>
      </c>
      <c r="O73" s="153"/>
    </row>
    <row r="74" spans="1:104" x14ac:dyDescent="0.2">
      <c r="A74" s="154">
        <v>37</v>
      </c>
      <c r="B74" s="155" t="s">
        <v>184</v>
      </c>
      <c r="C74" s="156" t="s">
        <v>185</v>
      </c>
      <c r="D74" s="157" t="s">
        <v>83</v>
      </c>
      <c r="E74" s="158">
        <v>40</v>
      </c>
      <c r="F74" s="158">
        <v>0</v>
      </c>
      <c r="G74" s="159">
        <f>E74*F74</f>
        <v>0</v>
      </c>
      <c r="O74" s="153">
        <v>2</v>
      </c>
      <c r="AA74" s="132">
        <v>1</v>
      </c>
      <c r="AB74" s="132">
        <v>7</v>
      </c>
      <c r="AC74" s="132">
        <v>7</v>
      </c>
      <c r="AZ74" s="132">
        <v>2</v>
      </c>
      <c r="BA74" s="132">
        <f>IF(AZ74=1,G74,0)</f>
        <v>0</v>
      </c>
      <c r="BB74" s="132">
        <f>IF(AZ74=2,G74,0)</f>
        <v>0</v>
      </c>
      <c r="BC74" s="132">
        <f>IF(AZ74=3,G74,0)</f>
        <v>0</v>
      </c>
      <c r="BD74" s="132">
        <f>IF(AZ74=4,G74,0)</f>
        <v>0</v>
      </c>
      <c r="BE74" s="132">
        <f>IF(AZ74=5,G74,0)</f>
        <v>0</v>
      </c>
      <c r="CA74" s="153">
        <v>1</v>
      </c>
      <c r="CB74" s="153">
        <v>7</v>
      </c>
      <c r="CZ74" s="132">
        <v>0</v>
      </c>
    </row>
    <row r="75" spans="1:104" x14ac:dyDescent="0.2">
      <c r="A75" s="154">
        <v>38</v>
      </c>
      <c r="B75" s="155" t="s">
        <v>186</v>
      </c>
      <c r="C75" s="156" t="s">
        <v>187</v>
      </c>
      <c r="D75" s="157" t="s">
        <v>188</v>
      </c>
      <c r="E75" s="158">
        <v>9</v>
      </c>
      <c r="F75" s="158">
        <v>0</v>
      </c>
      <c r="G75" s="159">
        <f>E75*F75</f>
        <v>0</v>
      </c>
      <c r="O75" s="153">
        <v>2</v>
      </c>
      <c r="AA75" s="132">
        <v>1</v>
      </c>
      <c r="AB75" s="132">
        <v>7</v>
      </c>
      <c r="AC75" s="132">
        <v>7</v>
      </c>
      <c r="AZ75" s="132">
        <v>2</v>
      </c>
      <c r="BA75" s="132">
        <f>IF(AZ75=1,G75,0)</f>
        <v>0</v>
      </c>
      <c r="BB75" s="132">
        <f>IF(AZ75=2,G75,0)</f>
        <v>0</v>
      </c>
      <c r="BC75" s="132">
        <f>IF(AZ75=3,G75,0)</f>
        <v>0</v>
      </c>
      <c r="BD75" s="132">
        <f>IF(AZ75=4,G75,0)</f>
        <v>0</v>
      </c>
      <c r="BE75" s="132">
        <f>IF(AZ75=5,G75,0)</f>
        <v>0</v>
      </c>
      <c r="CA75" s="153">
        <v>1</v>
      </c>
      <c r="CB75" s="153">
        <v>7</v>
      </c>
      <c r="CZ75" s="132">
        <v>1.56E-3</v>
      </c>
    </row>
    <row r="76" spans="1:104" x14ac:dyDescent="0.2">
      <c r="A76" s="160"/>
      <c r="B76" s="162"/>
      <c r="C76" s="203" t="s">
        <v>189</v>
      </c>
      <c r="D76" s="204"/>
      <c r="E76" s="163">
        <v>7</v>
      </c>
      <c r="F76" s="164"/>
      <c r="G76" s="165"/>
      <c r="M76" s="161" t="s">
        <v>189</v>
      </c>
      <c r="O76" s="153"/>
    </row>
    <row r="77" spans="1:104" x14ac:dyDescent="0.2">
      <c r="A77" s="160"/>
      <c r="B77" s="162"/>
      <c r="C77" s="203" t="s">
        <v>190</v>
      </c>
      <c r="D77" s="204"/>
      <c r="E77" s="163">
        <v>2</v>
      </c>
      <c r="F77" s="164"/>
      <c r="G77" s="165"/>
      <c r="M77" s="161" t="s">
        <v>190</v>
      </c>
      <c r="O77" s="153"/>
    </row>
    <row r="78" spans="1:104" x14ac:dyDescent="0.2">
      <c r="A78" s="154">
        <v>39</v>
      </c>
      <c r="B78" s="155" t="s">
        <v>191</v>
      </c>
      <c r="C78" s="156" t="s">
        <v>192</v>
      </c>
      <c r="D78" s="157" t="s">
        <v>83</v>
      </c>
      <c r="E78" s="158">
        <v>140</v>
      </c>
      <c r="F78" s="158">
        <v>0</v>
      </c>
      <c r="G78" s="159">
        <f>E78*F78</f>
        <v>0</v>
      </c>
      <c r="O78" s="153">
        <v>2</v>
      </c>
      <c r="AA78" s="132">
        <v>1</v>
      </c>
      <c r="AB78" s="132">
        <v>7</v>
      </c>
      <c r="AC78" s="132">
        <v>7</v>
      </c>
      <c r="AZ78" s="132">
        <v>2</v>
      </c>
      <c r="BA78" s="132">
        <f>IF(AZ78=1,G78,0)</f>
        <v>0</v>
      </c>
      <c r="BB78" s="132">
        <f>IF(AZ78=2,G78,0)</f>
        <v>0</v>
      </c>
      <c r="BC78" s="132">
        <f>IF(AZ78=3,G78,0)</f>
        <v>0</v>
      </c>
      <c r="BD78" s="132">
        <f>IF(AZ78=4,G78,0)</f>
        <v>0</v>
      </c>
      <c r="BE78" s="132">
        <f>IF(AZ78=5,G78,0)</f>
        <v>0</v>
      </c>
      <c r="CA78" s="153">
        <v>1</v>
      </c>
      <c r="CB78" s="153">
        <v>7</v>
      </c>
      <c r="CZ78" s="132">
        <v>1.8000000000000001E-4</v>
      </c>
    </row>
    <row r="79" spans="1:104" x14ac:dyDescent="0.2">
      <c r="A79" s="160"/>
      <c r="B79" s="162"/>
      <c r="C79" s="203" t="s">
        <v>193</v>
      </c>
      <c r="D79" s="204"/>
      <c r="E79" s="163">
        <v>140</v>
      </c>
      <c r="F79" s="164"/>
      <c r="G79" s="165"/>
      <c r="M79" s="161" t="s">
        <v>193</v>
      </c>
      <c r="O79" s="153"/>
    </row>
    <row r="80" spans="1:104" x14ac:dyDescent="0.2">
      <c r="A80" s="154">
        <v>40</v>
      </c>
      <c r="B80" s="155" t="s">
        <v>194</v>
      </c>
      <c r="C80" s="156" t="s">
        <v>195</v>
      </c>
      <c r="D80" s="157" t="s">
        <v>83</v>
      </c>
      <c r="E80" s="158">
        <v>140</v>
      </c>
      <c r="F80" s="158">
        <v>0</v>
      </c>
      <c r="G80" s="159">
        <f t="shared" ref="G80:G91" si="12">E80*F80</f>
        <v>0</v>
      </c>
      <c r="O80" s="153">
        <v>2</v>
      </c>
      <c r="AA80" s="132">
        <v>1</v>
      </c>
      <c r="AB80" s="132">
        <v>7</v>
      </c>
      <c r="AC80" s="132">
        <v>7</v>
      </c>
      <c r="AZ80" s="132">
        <v>2</v>
      </c>
      <c r="BA80" s="132">
        <f t="shared" ref="BA80:BA91" si="13">IF(AZ80=1,G80,0)</f>
        <v>0</v>
      </c>
      <c r="BB80" s="132">
        <f t="shared" ref="BB80:BB91" si="14">IF(AZ80=2,G80,0)</f>
        <v>0</v>
      </c>
      <c r="BC80" s="132">
        <f t="shared" ref="BC80:BC91" si="15">IF(AZ80=3,G80,0)</f>
        <v>0</v>
      </c>
      <c r="BD80" s="132">
        <f t="shared" ref="BD80:BD91" si="16">IF(AZ80=4,G80,0)</f>
        <v>0</v>
      </c>
      <c r="BE80" s="132">
        <f t="shared" ref="BE80:BE91" si="17">IF(AZ80=5,G80,0)</f>
        <v>0</v>
      </c>
      <c r="CA80" s="153">
        <v>1</v>
      </c>
      <c r="CB80" s="153">
        <v>7</v>
      </c>
      <c r="CZ80" s="132">
        <v>1.0000000000000001E-5</v>
      </c>
    </row>
    <row r="81" spans="1:104" ht="22.5" x14ac:dyDescent="0.2">
      <c r="A81" s="154">
        <v>41</v>
      </c>
      <c r="B81" s="155" t="s">
        <v>196</v>
      </c>
      <c r="C81" s="156" t="s">
        <v>197</v>
      </c>
      <c r="D81" s="157" t="s">
        <v>198</v>
      </c>
      <c r="E81" s="158">
        <v>1</v>
      </c>
      <c r="F81" s="158">
        <v>0</v>
      </c>
      <c r="G81" s="159">
        <f t="shared" si="12"/>
        <v>0</v>
      </c>
      <c r="O81" s="153">
        <v>2</v>
      </c>
      <c r="AA81" s="132">
        <v>12</v>
      </c>
      <c r="AB81" s="132">
        <v>0</v>
      </c>
      <c r="AC81" s="132">
        <v>98</v>
      </c>
      <c r="AZ81" s="132">
        <v>2</v>
      </c>
      <c r="BA81" s="132">
        <f t="shared" si="13"/>
        <v>0</v>
      </c>
      <c r="BB81" s="132">
        <f t="shared" si="14"/>
        <v>0</v>
      </c>
      <c r="BC81" s="132">
        <f t="shared" si="15"/>
        <v>0</v>
      </c>
      <c r="BD81" s="132">
        <f t="shared" si="16"/>
        <v>0</v>
      </c>
      <c r="BE81" s="132">
        <f t="shared" si="17"/>
        <v>0</v>
      </c>
      <c r="CA81" s="153">
        <v>12</v>
      </c>
      <c r="CB81" s="153">
        <v>0</v>
      </c>
      <c r="CZ81" s="132">
        <v>0</v>
      </c>
    </row>
    <row r="82" spans="1:104" x14ac:dyDescent="0.2">
      <c r="A82" s="154">
        <v>42</v>
      </c>
      <c r="B82" s="155" t="s">
        <v>199</v>
      </c>
      <c r="C82" s="156" t="s">
        <v>200</v>
      </c>
      <c r="D82" s="157" t="s">
        <v>83</v>
      </c>
      <c r="E82" s="158">
        <v>60</v>
      </c>
      <c r="F82" s="158">
        <v>0</v>
      </c>
      <c r="G82" s="159">
        <f t="shared" si="12"/>
        <v>0</v>
      </c>
      <c r="O82" s="153">
        <v>2</v>
      </c>
      <c r="AA82" s="132">
        <v>3</v>
      </c>
      <c r="AB82" s="132">
        <v>7</v>
      </c>
      <c r="AC82" s="132">
        <v>283771350</v>
      </c>
      <c r="AZ82" s="132">
        <v>2</v>
      </c>
      <c r="BA82" s="132">
        <f t="shared" si="13"/>
        <v>0</v>
      </c>
      <c r="BB82" s="132">
        <f t="shared" si="14"/>
        <v>0</v>
      </c>
      <c r="BC82" s="132">
        <f t="shared" si="15"/>
        <v>0</v>
      </c>
      <c r="BD82" s="132">
        <f t="shared" si="16"/>
        <v>0</v>
      </c>
      <c r="BE82" s="132">
        <f t="shared" si="17"/>
        <v>0</v>
      </c>
      <c r="CA82" s="153">
        <v>3</v>
      </c>
      <c r="CB82" s="153">
        <v>7</v>
      </c>
      <c r="CZ82" s="132">
        <v>0</v>
      </c>
    </row>
    <row r="83" spans="1:104" x14ac:dyDescent="0.2">
      <c r="A83" s="154">
        <v>43</v>
      </c>
      <c r="B83" s="155" t="s">
        <v>201</v>
      </c>
      <c r="C83" s="156" t="s">
        <v>202</v>
      </c>
      <c r="D83" s="157" t="s">
        <v>83</v>
      </c>
      <c r="E83" s="158">
        <v>40</v>
      </c>
      <c r="F83" s="158">
        <v>0</v>
      </c>
      <c r="G83" s="159">
        <f t="shared" si="12"/>
        <v>0</v>
      </c>
      <c r="O83" s="153">
        <v>2</v>
      </c>
      <c r="AA83" s="132">
        <v>3</v>
      </c>
      <c r="AB83" s="132">
        <v>7</v>
      </c>
      <c r="AC83" s="132">
        <v>283771352</v>
      </c>
      <c r="AZ83" s="132">
        <v>2</v>
      </c>
      <c r="BA83" s="132">
        <f t="shared" si="13"/>
        <v>0</v>
      </c>
      <c r="BB83" s="132">
        <f t="shared" si="14"/>
        <v>0</v>
      </c>
      <c r="BC83" s="132">
        <f t="shared" si="15"/>
        <v>0</v>
      </c>
      <c r="BD83" s="132">
        <f t="shared" si="16"/>
        <v>0</v>
      </c>
      <c r="BE83" s="132">
        <f t="shared" si="17"/>
        <v>0</v>
      </c>
      <c r="CA83" s="153">
        <v>3</v>
      </c>
      <c r="CB83" s="153">
        <v>7</v>
      </c>
      <c r="CZ83" s="132">
        <v>0</v>
      </c>
    </row>
    <row r="84" spans="1:104" x14ac:dyDescent="0.2">
      <c r="A84" s="154">
        <v>44</v>
      </c>
      <c r="B84" s="155" t="s">
        <v>203</v>
      </c>
      <c r="C84" s="156" t="s">
        <v>204</v>
      </c>
      <c r="D84" s="157" t="s">
        <v>83</v>
      </c>
      <c r="E84" s="158">
        <v>40</v>
      </c>
      <c r="F84" s="158">
        <v>0</v>
      </c>
      <c r="G84" s="159">
        <f t="shared" si="12"/>
        <v>0</v>
      </c>
      <c r="O84" s="153">
        <v>2</v>
      </c>
      <c r="AA84" s="132">
        <v>3</v>
      </c>
      <c r="AB84" s="132">
        <v>10</v>
      </c>
      <c r="AC84" s="132">
        <v>283771354</v>
      </c>
      <c r="AZ84" s="132">
        <v>2</v>
      </c>
      <c r="BA84" s="132">
        <f t="shared" si="13"/>
        <v>0</v>
      </c>
      <c r="BB84" s="132">
        <f t="shared" si="14"/>
        <v>0</v>
      </c>
      <c r="BC84" s="132">
        <f t="shared" si="15"/>
        <v>0</v>
      </c>
      <c r="BD84" s="132">
        <f t="shared" si="16"/>
        <v>0</v>
      </c>
      <c r="BE84" s="132">
        <f t="shared" si="17"/>
        <v>0</v>
      </c>
      <c r="CA84" s="153">
        <v>3</v>
      </c>
      <c r="CB84" s="153">
        <v>10</v>
      </c>
      <c r="CZ84" s="132">
        <v>0</v>
      </c>
    </row>
    <row r="85" spans="1:104" x14ac:dyDescent="0.2">
      <c r="A85" s="154">
        <v>45</v>
      </c>
      <c r="B85" s="155" t="s">
        <v>205</v>
      </c>
      <c r="C85" s="156" t="s">
        <v>206</v>
      </c>
      <c r="D85" s="157" t="s">
        <v>106</v>
      </c>
      <c r="E85" s="158">
        <v>10</v>
      </c>
      <c r="F85" s="158">
        <v>0</v>
      </c>
      <c r="G85" s="159">
        <f t="shared" si="12"/>
        <v>0</v>
      </c>
      <c r="O85" s="153">
        <v>2</v>
      </c>
      <c r="AA85" s="132">
        <v>3</v>
      </c>
      <c r="AB85" s="132">
        <v>7</v>
      </c>
      <c r="AC85" s="132">
        <v>551100010</v>
      </c>
      <c r="AZ85" s="132">
        <v>2</v>
      </c>
      <c r="BA85" s="132">
        <f t="shared" si="13"/>
        <v>0</v>
      </c>
      <c r="BB85" s="132">
        <f t="shared" si="14"/>
        <v>0</v>
      </c>
      <c r="BC85" s="132">
        <f t="shared" si="15"/>
        <v>0</v>
      </c>
      <c r="BD85" s="132">
        <f t="shared" si="16"/>
        <v>0</v>
      </c>
      <c r="BE85" s="132">
        <f t="shared" si="17"/>
        <v>0</v>
      </c>
      <c r="CA85" s="153">
        <v>3</v>
      </c>
      <c r="CB85" s="153">
        <v>7</v>
      </c>
      <c r="CZ85" s="132">
        <v>1.3999999999999999E-4</v>
      </c>
    </row>
    <row r="86" spans="1:104" x14ac:dyDescent="0.2">
      <c r="A86" s="154">
        <v>46</v>
      </c>
      <c r="B86" s="155" t="s">
        <v>207</v>
      </c>
      <c r="C86" s="156" t="s">
        <v>208</v>
      </c>
      <c r="D86" s="157" t="s">
        <v>106</v>
      </c>
      <c r="E86" s="158">
        <v>6</v>
      </c>
      <c r="F86" s="158">
        <v>0</v>
      </c>
      <c r="G86" s="159">
        <f t="shared" si="12"/>
        <v>0</v>
      </c>
      <c r="O86" s="153">
        <v>2</v>
      </c>
      <c r="AA86" s="132">
        <v>3</v>
      </c>
      <c r="AB86" s="132">
        <v>7</v>
      </c>
      <c r="AC86" s="132">
        <v>551100011</v>
      </c>
      <c r="AZ86" s="132">
        <v>2</v>
      </c>
      <c r="BA86" s="132">
        <f t="shared" si="13"/>
        <v>0</v>
      </c>
      <c r="BB86" s="132">
        <f t="shared" si="14"/>
        <v>0</v>
      </c>
      <c r="BC86" s="132">
        <f t="shared" si="15"/>
        <v>0</v>
      </c>
      <c r="BD86" s="132">
        <f t="shared" si="16"/>
        <v>0</v>
      </c>
      <c r="BE86" s="132">
        <f t="shared" si="17"/>
        <v>0</v>
      </c>
      <c r="CA86" s="153">
        <v>3</v>
      </c>
      <c r="CB86" s="153">
        <v>7</v>
      </c>
      <c r="CZ86" s="132">
        <v>2.0000000000000001E-4</v>
      </c>
    </row>
    <row r="87" spans="1:104" x14ac:dyDescent="0.2">
      <c r="A87" s="154">
        <v>47</v>
      </c>
      <c r="B87" s="155" t="s">
        <v>209</v>
      </c>
      <c r="C87" s="156" t="s">
        <v>210</v>
      </c>
      <c r="D87" s="157" t="s">
        <v>106</v>
      </c>
      <c r="E87" s="158">
        <v>2</v>
      </c>
      <c r="F87" s="158">
        <v>0</v>
      </c>
      <c r="G87" s="159">
        <f t="shared" si="12"/>
        <v>0</v>
      </c>
      <c r="O87" s="153">
        <v>2</v>
      </c>
      <c r="AA87" s="132">
        <v>3</v>
      </c>
      <c r="AB87" s="132">
        <v>7</v>
      </c>
      <c r="AC87" s="132">
        <v>551100012</v>
      </c>
      <c r="AZ87" s="132">
        <v>2</v>
      </c>
      <c r="BA87" s="132">
        <f t="shared" si="13"/>
        <v>0</v>
      </c>
      <c r="BB87" s="132">
        <f t="shared" si="14"/>
        <v>0</v>
      </c>
      <c r="BC87" s="132">
        <f t="shared" si="15"/>
        <v>0</v>
      </c>
      <c r="BD87" s="132">
        <f t="shared" si="16"/>
        <v>0</v>
      </c>
      <c r="BE87" s="132">
        <f t="shared" si="17"/>
        <v>0</v>
      </c>
      <c r="CA87" s="153">
        <v>3</v>
      </c>
      <c r="CB87" s="153">
        <v>7</v>
      </c>
      <c r="CZ87" s="132">
        <v>3.2000000000000003E-4</v>
      </c>
    </row>
    <row r="88" spans="1:104" x14ac:dyDescent="0.2">
      <c r="A88" s="154">
        <v>48</v>
      </c>
      <c r="B88" s="155" t="s">
        <v>211</v>
      </c>
      <c r="C88" s="156" t="s">
        <v>212</v>
      </c>
      <c r="D88" s="157" t="s">
        <v>106</v>
      </c>
      <c r="E88" s="158">
        <v>2</v>
      </c>
      <c r="F88" s="158">
        <v>0</v>
      </c>
      <c r="G88" s="159">
        <f t="shared" si="12"/>
        <v>0</v>
      </c>
      <c r="O88" s="153">
        <v>2</v>
      </c>
      <c r="AA88" s="132">
        <v>3</v>
      </c>
      <c r="AB88" s="132">
        <v>7</v>
      </c>
      <c r="AC88" s="132">
        <v>551100014</v>
      </c>
      <c r="AZ88" s="132">
        <v>2</v>
      </c>
      <c r="BA88" s="132">
        <f t="shared" si="13"/>
        <v>0</v>
      </c>
      <c r="BB88" s="132">
        <f t="shared" si="14"/>
        <v>0</v>
      </c>
      <c r="BC88" s="132">
        <f t="shared" si="15"/>
        <v>0</v>
      </c>
      <c r="BD88" s="132">
        <f t="shared" si="16"/>
        <v>0</v>
      </c>
      <c r="BE88" s="132">
        <f t="shared" si="17"/>
        <v>0</v>
      </c>
      <c r="CA88" s="153">
        <v>3</v>
      </c>
      <c r="CB88" s="153">
        <v>7</v>
      </c>
      <c r="CZ88" s="132">
        <v>7.6999999999999996E-4</v>
      </c>
    </row>
    <row r="89" spans="1:104" x14ac:dyDescent="0.2">
      <c r="A89" s="154">
        <v>49</v>
      </c>
      <c r="B89" s="155" t="s">
        <v>213</v>
      </c>
      <c r="C89" s="156" t="s">
        <v>214</v>
      </c>
      <c r="D89" s="157" t="s">
        <v>106</v>
      </c>
      <c r="E89" s="158">
        <v>10</v>
      </c>
      <c r="F89" s="158">
        <v>0</v>
      </c>
      <c r="G89" s="159">
        <f t="shared" si="12"/>
        <v>0</v>
      </c>
      <c r="O89" s="153">
        <v>2</v>
      </c>
      <c r="AA89" s="132">
        <v>12</v>
      </c>
      <c r="AB89" s="132">
        <v>1</v>
      </c>
      <c r="AC89" s="132">
        <v>99</v>
      </c>
      <c r="AZ89" s="132">
        <v>2</v>
      </c>
      <c r="BA89" s="132">
        <f t="shared" si="13"/>
        <v>0</v>
      </c>
      <c r="BB89" s="132">
        <f t="shared" si="14"/>
        <v>0</v>
      </c>
      <c r="BC89" s="132">
        <f t="shared" si="15"/>
        <v>0</v>
      </c>
      <c r="BD89" s="132">
        <f t="shared" si="16"/>
        <v>0</v>
      </c>
      <c r="BE89" s="132">
        <f t="shared" si="17"/>
        <v>0</v>
      </c>
      <c r="CA89" s="153">
        <v>12</v>
      </c>
      <c r="CB89" s="153">
        <v>1</v>
      </c>
      <c r="CZ89" s="132">
        <v>0</v>
      </c>
    </row>
    <row r="90" spans="1:104" x14ac:dyDescent="0.2">
      <c r="A90" s="154">
        <v>50</v>
      </c>
      <c r="B90" s="155" t="s">
        <v>215</v>
      </c>
      <c r="C90" s="156" t="s">
        <v>216</v>
      </c>
      <c r="D90" s="157" t="s">
        <v>61</v>
      </c>
      <c r="E90" s="158"/>
      <c r="F90" s="158"/>
      <c r="G90" s="159">
        <f t="shared" si="12"/>
        <v>0</v>
      </c>
      <c r="O90" s="153">
        <v>2</v>
      </c>
      <c r="AA90" s="132">
        <v>7</v>
      </c>
      <c r="AB90" s="132">
        <v>1002</v>
      </c>
      <c r="AC90" s="132">
        <v>5</v>
      </c>
      <c r="AZ90" s="132">
        <v>2</v>
      </c>
      <c r="BA90" s="132">
        <f t="shared" si="13"/>
        <v>0</v>
      </c>
      <c r="BB90" s="132">
        <f t="shared" si="14"/>
        <v>0</v>
      </c>
      <c r="BC90" s="132">
        <f t="shared" si="15"/>
        <v>0</v>
      </c>
      <c r="BD90" s="132">
        <f t="shared" si="16"/>
        <v>0</v>
      </c>
      <c r="BE90" s="132">
        <f t="shared" si="17"/>
        <v>0</v>
      </c>
      <c r="CA90" s="153">
        <v>7</v>
      </c>
      <c r="CB90" s="153">
        <v>1002</v>
      </c>
      <c r="CZ90" s="132">
        <v>0</v>
      </c>
    </row>
    <row r="91" spans="1:104" x14ac:dyDescent="0.2">
      <c r="A91" s="154">
        <v>51</v>
      </c>
      <c r="B91" s="155" t="s">
        <v>217</v>
      </c>
      <c r="C91" s="156" t="s">
        <v>218</v>
      </c>
      <c r="D91" s="157" t="s">
        <v>61</v>
      </c>
      <c r="E91" s="158"/>
      <c r="F91" s="158"/>
      <c r="G91" s="159">
        <f t="shared" si="12"/>
        <v>0</v>
      </c>
      <c r="O91" s="153">
        <v>2</v>
      </c>
      <c r="AA91" s="132">
        <v>7</v>
      </c>
      <c r="AB91" s="132">
        <v>1002</v>
      </c>
      <c r="AC91" s="132">
        <v>5</v>
      </c>
      <c r="AZ91" s="132">
        <v>2</v>
      </c>
      <c r="BA91" s="132">
        <f t="shared" si="13"/>
        <v>0</v>
      </c>
      <c r="BB91" s="132">
        <f t="shared" si="14"/>
        <v>0</v>
      </c>
      <c r="BC91" s="132">
        <f t="shared" si="15"/>
        <v>0</v>
      </c>
      <c r="BD91" s="132">
        <f t="shared" si="16"/>
        <v>0</v>
      </c>
      <c r="BE91" s="132">
        <f t="shared" si="17"/>
        <v>0</v>
      </c>
      <c r="CA91" s="153">
        <v>7</v>
      </c>
      <c r="CB91" s="153">
        <v>1002</v>
      </c>
      <c r="CZ91" s="132">
        <v>0</v>
      </c>
    </row>
    <row r="92" spans="1:104" x14ac:dyDescent="0.2">
      <c r="A92" s="166"/>
      <c r="B92" s="167" t="s">
        <v>74</v>
      </c>
      <c r="C92" s="168" t="str">
        <f>CONCATENATE(B67," ",C67)</f>
        <v>722 Vnitřní vodovod</v>
      </c>
      <c r="D92" s="169"/>
      <c r="E92" s="170"/>
      <c r="F92" s="171"/>
      <c r="G92" s="172">
        <f>SUM(G67:G91)</f>
        <v>0</v>
      </c>
      <c r="O92" s="153">
        <v>4</v>
      </c>
      <c r="BA92" s="173">
        <f>SUM(BA67:BA91)</f>
        <v>0</v>
      </c>
      <c r="BB92" s="173">
        <f>SUM(BB67:BB91)</f>
        <v>0</v>
      </c>
      <c r="BC92" s="173">
        <f>SUM(BC67:BC91)</f>
        <v>0</v>
      </c>
      <c r="BD92" s="173">
        <f>SUM(BD67:BD91)</f>
        <v>0</v>
      </c>
      <c r="BE92" s="173">
        <f>SUM(BE67:BE91)</f>
        <v>0</v>
      </c>
    </row>
    <row r="93" spans="1:104" x14ac:dyDescent="0.2">
      <c r="A93" s="147" t="s">
        <v>72</v>
      </c>
      <c r="B93" s="148" t="s">
        <v>219</v>
      </c>
      <c r="C93" s="149" t="s">
        <v>220</v>
      </c>
      <c r="D93" s="150"/>
      <c r="E93" s="151"/>
      <c r="F93" s="151"/>
      <c r="G93" s="152"/>
      <c r="O93" s="153">
        <v>1</v>
      </c>
    </row>
    <row r="94" spans="1:104" x14ac:dyDescent="0.2">
      <c r="A94" s="154">
        <v>52</v>
      </c>
      <c r="B94" s="155" t="s">
        <v>221</v>
      </c>
      <c r="C94" s="156" t="s">
        <v>222</v>
      </c>
      <c r="D94" s="157" t="s">
        <v>223</v>
      </c>
      <c r="E94" s="158">
        <v>13</v>
      </c>
      <c r="F94" s="158">
        <v>0</v>
      </c>
      <c r="G94" s="159">
        <f>E94*F94</f>
        <v>0</v>
      </c>
      <c r="O94" s="153">
        <v>2</v>
      </c>
      <c r="AA94" s="132">
        <v>1</v>
      </c>
      <c r="AB94" s="132">
        <v>0</v>
      </c>
      <c r="AC94" s="132">
        <v>0</v>
      </c>
      <c r="AZ94" s="132">
        <v>2</v>
      </c>
      <c r="BA94" s="132">
        <f>IF(AZ94=1,G94,0)</f>
        <v>0</v>
      </c>
      <c r="BB94" s="132">
        <f>IF(AZ94=2,G94,0)</f>
        <v>0</v>
      </c>
      <c r="BC94" s="132">
        <f>IF(AZ94=3,G94,0)</f>
        <v>0</v>
      </c>
      <c r="BD94" s="132">
        <f>IF(AZ94=4,G94,0)</f>
        <v>0</v>
      </c>
      <c r="BE94" s="132">
        <f>IF(AZ94=5,G94,0)</f>
        <v>0</v>
      </c>
      <c r="CA94" s="153">
        <v>1</v>
      </c>
      <c r="CB94" s="153">
        <v>0</v>
      </c>
      <c r="CZ94" s="132">
        <v>0</v>
      </c>
    </row>
    <row r="95" spans="1:104" x14ac:dyDescent="0.2">
      <c r="A95" s="160"/>
      <c r="B95" s="162"/>
      <c r="C95" s="203" t="s">
        <v>224</v>
      </c>
      <c r="D95" s="204"/>
      <c r="E95" s="163">
        <v>0</v>
      </c>
      <c r="F95" s="164"/>
      <c r="G95" s="165"/>
      <c r="M95" s="161" t="s">
        <v>224</v>
      </c>
      <c r="O95" s="153"/>
    </row>
    <row r="96" spans="1:104" x14ac:dyDescent="0.2">
      <c r="A96" s="160"/>
      <c r="B96" s="162"/>
      <c r="C96" s="203" t="s">
        <v>225</v>
      </c>
      <c r="D96" s="204"/>
      <c r="E96" s="163">
        <v>7</v>
      </c>
      <c r="F96" s="164"/>
      <c r="G96" s="165"/>
      <c r="M96" s="161" t="s">
        <v>225</v>
      </c>
      <c r="O96" s="153"/>
    </row>
    <row r="97" spans="1:104" x14ac:dyDescent="0.2">
      <c r="A97" s="160"/>
      <c r="B97" s="162"/>
      <c r="C97" s="203" t="s">
        <v>226</v>
      </c>
      <c r="D97" s="204"/>
      <c r="E97" s="163">
        <v>4</v>
      </c>
      <c r="F97" s="164"/>
      <c r="G97" s="165"/>
      <c r="M97" s="161" t="s">
        <v>226</v>
      </c>
      <c r="O97" s="153"/>
    </row>
    <row r="98" spans="1:104" x14ac:dyDescent="0.2">
      <c r="A98" s="160"/>
      <c r="B98" s="162"/>
      <c r="C98" s="203" t="s">
        <v>227</v>
      </c>
      <c r="D98" s="204"/>
      <c r="E98" s="163">
        <v>2</v>
      </c>
      <c r="F98" s="164"/>
      <c r="G98" s="165"/>
      <c r="M98" s="161" t="s">
        <v>227</v>
      </c>
      <c r="O98" s="153"/>
    </row>
    <row r="99" spans="1:104" x14ac:dyDescent="0.2">
      <c r="A99" s="154">
        <v>53</v>
      </c>
      <c r="B99" s="155" t="s">
        <v>228</v>
      </c>
      <c r="C99" s="156" t="s">
        <v>229</v>
      </c>
      <c r="D99" s="157" t="s">
        <v>223</v>
      </c>
      <c r="E99" s="158">
        <v>15</v>
      </c>
      <c r="F99" s="158">
        <v>0</v>
      </c>
      <c r="G99" s="159">
        <f>E99*F99</f>
        <v>0</v>
      </c>
      <c r="O99" s="153">
        <v>2</v>
      </c>
      <c r="AA99" s="132">
        <v>1</v>
      </c>
      <c r="AB99" s="132">
        <v>7</v>
      </c>
      <c r="AC99" s="132">
        <v>7</v>
      </c>
      <c r="AZ99" s="132">
        <v>2</v>
      </c>
      <c r="BA99" s="132">
        <f>IF(AZ99=1,G99,0)</f>
        <v>0</v>
      </c>
      <c r="BB99" s="132">
        <f>IF(AZ99=2,G99,0)</f>
        <v>0</v>
      </c>
      <c r="BC99" s="132">
        <f>IF(AZ99=3,G99,0)</f>
        <v>0</v>
      </c>
      <c r="BD99" s="132">
        <f>IF(AZ99=4,G99,0)</f>
        <v>0</v>
      </c>
      <c r="BE99" s="132">
        <f>IF(AZ99=5,G99,0)</f>
        <v>0</v>
      </c>
      <c r="CA99" s="153">
        <v>1</v>
      </c>
      <c r="CB99" s="153">
        <v>7</v>
      </c>
      <c r="CZ99" s="132">
        <v>1.8600000000000001E-3</v>
      </c>
    </row>
    <row r="100" spans="1:104" x14ac:dyDescent="0.2">
      <c r="A100" s="160"/>
      <c r="B100" s="162"/>
      <c r="C100" s="203" t="s">
        <v>224</v>
      </c>
      <c r="D100" s="204"/>
      <c r="E100" s="163">
        <v>0</v>
      </c>
      <c r="F100" s="164"/>
      <c r="G100" s="165"/>
      <c r="M100" s="161" t="s">
        <v>224</v>
      </c>
      <c r="O100" s="153"/>
    </row>
    <row r="101" spans="1:104" x14ac:dyDescent="0.2">
      <c r="A101" s="160"/>
      <c r="B101" s="162"/>
      <c r="C101" s="203" t="s">
        <v>225</v>
      </c>
      <c r="D101" s="204"/>
      <c r="E101" s="163">
        <v>7</v>
      </c>
      <c r="F101" s="164"/>
      <c r="G101" s="165"/>
      <c r="M101" s="161" t="s">
        <v>225</v>
      </c>
      <c r="O101" s="153"/>
    </row>
    <row r="102" spans="1:104" x14ac:dyDescent="0.2">
      <c r="A102" s="160"/>
      <c r="B102" s="162"/>
      <c r="C102" s="203" t="s">
        <v>226</v>
      </c>
      <c r="D102" s="204"/>
      <c r="E102" s="163">
        <v>4</v>
      </c>
      <c r="F102" s="164"/>
      <c r="G102" s="165"/>
      <c r="M102" s="161" t="s">
        <v>226</v>
      </c>
      <c r="O102" s="153"/>
    </row>
    <row r="103" spans="1:104" x14ac:dyDescent="0.2">
      <c r="A103" s="160"/>
      <c r="B103" s="162"/>
      <c r="C103" s="203" t="s">
        <v>230</v>
      </c>
      <c r="D103" s="204"/>
      <c r="E103" s="163">
        <v>4</v>
      </c>
      <c r="F103" s="164"/>
      <c r="G103" s="165"/>
      <c r="M103" s="161" t="s">
        <v>230</v>
      </c>
      <c r="O103" s="153"/>
    </row>
    <row r="104" spans="1:104" x14ac:dyDescent="0.2">
      <c r="A104" s="154">
        <v>54</v>
      </c>
      <c r="B104" s="155" t="s">
        <v>231</v>
      </c>
      <c r="C104" s="156" t="s">
        <v>232</v>
      </c>
      <c r="D104" s="157" t="s">
        <v>223</v>
      </c>
      <c r="E104" s="158">
        <v>3</v>
      </c>
      <c r="F104" s="158">
        <v>0</v>
      </c>
      <c r="G104" s="159">
        <f>E104*F104</f>
        <v>0</v>
      </c>
      <c r="O104" s="153">
        <v>2</v>
      </c>
      <c r="AA104" s="132">
        <v>1</v>
      </c>
      <c r="AB104" s="132">
        <v>7</v>
      </c>
      <c r="AC104" s="132">
        <v>7</v>
      </c>
      <c r="AZ104" s="132">
        <v>2</v>
      </c>
      <c r="BA104" s="132">
        <f>IF(AZ104=1,G104,0)</f>
        <v>0</v>
      </c>
      <c r="BB104" s="132">
        <f>IF(AZ104=2,G104,0)</f>
        <v>0</v>
      </c>
      <c r="BC104" s="132">
        <f>IF(AZ104=3,G104,0)</f>
        <v>0</v>
      </c>
      <c r="BD104" s="132">
        <f>IF(AZ104=4,G104,0)</f>
        <v>0</v>
      </c>
      <c r="BE104" s="132">
        <f>IF(AZ104=5,G104,0)</f>
        <v>0</v>
      </c>
      <c r="CA104" s="153">
        <v>1</v>
      </c>
      <c r="CB104" s="153">
        <v>7</v>
      </c>
      <c r="CZ104" s="132">
        <v>8.8999999999999995E-4</v>
      </c>
    </row>
    <row r="105" spans="1:104" x14ac:dyDescent="0.2">
      <c r="A105" s="160"/>
      <c r="B105" s="162"/>
      <c r="C105" s="203" t="s">
        <v>151</v>
      </c>
      <c r="D105" s="204"/>
      <c r="E105" s="163">
        <v>2</v>
      </c>
      <c r="F105" s="164"/>
      <c r="G105" s="165"/>
      <c r="M105" s="161" t="s">
        <v>151</v>
      </c>
      <c r="O105" s="153"/>
    </row>
    <row r="106" spans="1:104" x14ac:dyDescent="0.2">
      <c r="A106" s="160"/>
      <c r="B106" s="162"/>
      <c r="C106" s="203" t="s">
        <v>152</v>
      </c>
      <c r="D106" s="204"/>
      <c r="E106" s="163">
        <v>1</v>
      </c>
      <c r="F106" s="164"/>
      <c r="G106" s="165"/>
      <c r="M106" s="161" t="s">
        <v>152</v>
      </c>
      <c r="O106" s="153"/>
    </row>
    <row r="107" spans="1:104" x14ac:dyDescent="0.2">
      <c r="A107" s="154">
        <v>55</v>
      </c>
      <c r="B107" s="155" t="s">
        <v>233</v>
      </c>
      <c r="C107" s="156" t="s">
        <v>234</v>
      </c>
      <c r="D107" s="157" t="s">
        <v>223</v>
      </c>
      <c r="E107" s="158">
        <v>3</v>
      </c>
      <c r="F107" s="158">
        <v>0</v>
      </c>
      <c r="G107" s="159">
        <f>E107*F107</f>
        <v>0</v>
      </c>
      <c r="O107" s="153">
        <v>2</v>
      </c>
      <c r="AA107" s="132">
        <v>1</v>
      </c>
      <c r="AB107" s="132">
        <v>7</v>
      </c>
      <c r="AC107" s="132">
        <v>7</v>
      </c>
      <c r="AZ107" s="132">
        <v>2</v>
      </c>
      <c r="BA107" s="132">
        <f>IF(AZ107=1,G107,0)</f>
        <v>0</v>
      </c>
      <c r="BB107" s="132">
        <f>IF(AZ107=2,G107,0)</f>
        <v>0</v>
      </c>
      <c r="BC107" s="132">
        <f>IF(AZ107=3,G107,0)</f>
        <v>0</v>
      </c>
      <c r="BD107" s="132">
        <f>IF(AZ107=4,G107,0)</f>
        <v>0</v>
      </c>
      <c r="BE107" s="132">
        <f>IF(AZ107=5,G107,0)</f>
        <v>0</v>
      </c>
      <c r="CA107" s="153">
        <v>1</v>
      </c>
      <c r="CB107" s="153">
        <v>7</v>
      </c>
      <c r="CZ107" s="132">
        <v>0</v>
      </c>
    </row>
    <row r="108" spans="1:104" x14ac:dyDescent="0.2">
      <c r="A108" s="160"/>
      <c r="B108" s="162"/>
      <c r="C108" s="203" t="s">
        <v>151</v>
      </c>
      <c r="D108" s="204"/>
      <c r="E108" s="163">
        <v>2</v>
      </c>
      <c r="F108" s="164"/>
      <c r="G108" s="165"/>
      <c r="M108" s="161" t="s">
        <v>151</v>
      </c>
      <c r="O108" s="153"/>
    </row>
    <row r="109" spans="1:104" x14ac:dyDescent="0.2">
      <c r="A109" s="160"/>
      <c r="B109" s="162"/>
      <c r="C109" s="203" t="s">
        <v>152</v>
      </c>
      <c r="D109" s="204"/>
      <c r="E109" s="163">
        <v>1</v>
      </c>
      <c r="F109" s="164"/>
      <c r="G109" s="165"/>
      <c r="M109" s="161" t="s">
        <v>152</v>
      </c>
      <c r="O109" s="153"/>
    </row>
    <row r="110" spans="1:104" x14ac:dyDescent="0.2">
      <c r="A110" s="154">
        <v>56</v>
      </c>
      <c r="B110" s="155" t="s">
        <v>235</v>
      </c>
      <c r="C110" s="156" t="s">
        <v>236</v>
      </c>
      <c r="D110" s="157" t="s">
        <v>106</v>
      </c>
      <c r="E110" s="158">
        <v>7</v>
      </c>
      <c r="F110" s="158">
        <v>0</v>
      </c>
      <c r="G110" s="159">
        <f>E110*F110</f>
        <v>0</v>
      </c>
      <c r="O110" s="153">
        <v>2</v>
      </c>
      <c r="AA110" s="132">
        <v>1</v>
      </c>
      <c r="AB110" s="132">
        <v>7</v>
      </c>
      <c r="AC110" s="132">
        <v>7</v>
      </c>
      <c r="AZ110" s="132">
        <v>2</v>
      </c>
      <c r="BA110" s="132">
        <f>IF(AZ110=1,G110,0)</f>
        <v>0</v>
      </c>
      <c r="BB110" s="132">
        <f>IF(AZ110=2,G110,0)</f>
        <v>0</v>
      </c>
      <c r="BC110" s="132">
        <f>IF(AZ110=3,G110,0)</f>
        <v>0</v>
      </c>
      <c r="BD110" s="132">
        <f>IF(AZ110=4,G110,0)</f>
        <v>0</v>
      </c>
      <c r="BE110" s="132">
        <f>IF(AZ110=5,G110,0)</f>
        <v>0</v>
      </c>
      <c r="CA110" s="153">
        <v>1</v>
      </c>
      <c r="CB110" s="153">
        <v>7</v>
      </c>
      <c r="CZ110" s="132">
        <v>9.8999999999999999E-4</v>
      </c>
    </row>
    <row r="111" spans="1:104" x14ac:dyDescent="0.2">
      <c r="A111" s="160"/>
      <c r="B111" s="162"/>
      <c r="C111" s="203" t="s">
        <v>237</v>
      </c>
      <c r="D111" s="204"/>
      <c r="E111" s="163">
        <v>0</v>
      </c>
      <c r="F111" s="164"/>
      <c r="G111" s="165"/>
      <c r="M111" s="161" t="s">
        <v>237</v>
      </c>
      <c r="O111" s="153"/>
    </row>
    <row r="112" spans="1:104" x14ac:dyDescent="0.2">
      <c r="A112" s="160"/>
      <c r="B112" s="162"/>
      <c r="C112" s="203" t="s">
        <v>238</v>
      </c>
      <c r="D112" s="204"/>
      <c r="E112" s="163">
        <v>3</v>
      </c>
      <c r="F112" s="164"/>
      <c r="G112" s="165"/>
      <c r="M112" s="161" t="s">
        <v>238</v>
      </c>
      <c r="O112" s="153"/>
    </row>
    <row r="113" spans="1:104" x14ac:dyDescent="0.2">
      <c r="A113" s="160"/>
      <c r="B113" s="162"/>
      <c r="C113" s="203" t="s">
        <v>239</v>
      </c>
      <c r="D113" s="204"/>
      <c r="E113" s="163">
        <v>2</v>
      </c>
      <c r="F113" s="164"/>
      <c r="G113" s="165"/>
      <c r="M113" s="161" t="s">
        <v>239</v>
      </c>
      <c r="O113" s="153"/>
    </row>
    <row r="114" spans="1:104" x14ac:dyDescent="0.2">
      <c r="A114" s="160"/>
      <c r="B114" s="162"/>
      <c r="C114" s="203" t="s">
        <v>227</v>
      </c>
      <c r="D114" s="204"/>
      <c r="E114" s="163">
        <v>2</v>
      </c>
      <c r="F114" s="164"/>
      <c r="G114" s="165"/>
      <c r="M114" s="161" t="s">
        <v>227</v>
      </c>
      <c r="O114" s="153"/>
    </row>
    <row r="115" spans="1:104" x14ac:dyDescent="0.2">
      <c r="A115" s="154">
        <v>57</v>
      </c>
      <c r="B115" s="155" t="s">
        <v>240</v>
      </c>
      <c r="C115" s="156" t="s">
        <v>241</v>
      </c>
      <c r="D115" s="157" t="s">
        <v>223</v>
      </c>
      <c r="E115" s="158">
        <v>5</v>
      </c>
      <c r="F115" s="158">
        <v>0</v>
      </c>
      <c r="G115" s="159">
        <f>E115*F115</f>
        <v>0</v>
      </c>
      <c r="O115" s="153">
        <v>2</v>
      </c>
      <c r="AA115" s="132">
        <v>1</v>
      </c>
      <c r="AB115" s="132">
        <v>7</v>
      </c>
      <c r="AC115" s="132">
        <v>7</v>
      </c>
      <c r="AZ115" s="132">
        <v>2</v>
      </c>
      <c r="BA115" s="132">
        <f>IF(AZ115=1,G115,0)</f>
        <v>0</v>
      </c>
      <c r="BB115" s="132">
        <f>IF(AZ115=2,G115,0)</f>
        <v>0</v>
      </c>
      <c r="BC115" s="132">
        <f>IF(AZ115=3,G115,0)</f>
        <v>0</v>
      </c>
      <c r="BD115" s="132">
        <f>IF(AZ115=4,G115,0)</f>
        <v>0</v>
      </c>
      <c r="BE115" s="132">
        <f>IF(AZ115=5,G115,0)</f>
        <v>0</v>
      </c>
      <c r="CA115" s="153">
        <v>1</v>
      </c>
      <c r="CB115" s="153">
        <v>7</v>
      </c>
      <c r="CZ115" s="132">
        <v>0</v>
      </c>
    </row>
    <row r="116" spans="1:104" x14ac:dyDescent="0.2">
      <c r="A116" s="160"/>
      <c r="B116" s="162"/>
      <c r="C116" s="203" t="s">
        <v>237</v>
      </c>
      <c r="D116" s="204"/>
      <c r="E116" s="163">
        <v>0</v>
      </c>
      <c r="F116" s="164"/>
      <c r="G116" s="165"/>
      <c r="M116" s="161" t="s">
        <v>237</v>
      </c>
      <c r="O116" s="153"/>
    </row>
    <row r="117" spans="1:104" x14ac:dyDescent="0.2">
      <c r="A117" s="160"/>
      <c r="B117" s="162"/>
      <c r="C117" s="203" t="s">
        <v>238</v>
      </c>
      <c r="D117" s="204"/>
      <c r="E117" s="163">
        <v>3</v>
      </c>
      <c r="F117" s="164"/>
      <c r="G117" s="165"/>
      <c r="M117" s="161" t="s">
        <v>238</v>
      </c>
      <c r="O117" s="153"/>
    </row>
    <row r="118" spans="1:104" x14ac:dyDescent="0.2">
      <c r="A118" s="160"/>
      <c r="B118" s="162"/>
      <c r="C118" s="203" t="s">
        <v>239</v>
      </c>
      <c r="D118" s="204"/>
      <c r="E118" s="163">
        <v>2</v>
      </c>
      <c r="F118" s="164"/>
      <c r="G118" s="165"/>
      <c r="M118" s="161" t="s">
        <v>239</v>
      </c>
      <c r="O118" s="153"/>
    </row>
    <row r="119" spans="1:104" x14ac:dyDescent="0.2">
      <c r="A119" s="160"/>
      <c r="B119" s="162"/>
      <c r="C119" s="203" t="s">
        <v>242</v>
      </c>
      <c r="D119" s="204"/>
      <c r="E119" s="163">
        <v>0</v>
      </c>
      <c r="F119" s="164"/>
      <c r="G119" s="165"/>
      <c r="M119" s="161" t="s">
        <v>242</v>
      </c>
      <c r="O119" s="153"/>
    </row>
    <row r="120" spans="1:104" x14ac:dyDescent="0.2">
      <c r="A120" s="154">
        <v>58</v>
      </c>
      <c r="B120" s="155" t="s">
        <v>243</v>
      </c>
      <c r="C120" s="156" t="s">
        <v>244</v>
      </c>
      <c r="D120" s="157" t="s">
        <v>223</v>
      </c>
      <c r="E120" s="158">
        <v>21</v>
      </c>
      <c r="F120" s="158">
        <v>0</v>
      </c>
      <c r="G120" s="159">
        <f>E120*F120</f>
        <v>0</v>
      </c>
      <c r="O120" s="153">
        <v>2</v>
      </c>
      <c r="AA120" s="132">
        <v>1</v>
      </c>
      <c r="AB120" s="132">
        <v>7</v>
      </c>
      <c r="AC120" s="132">
        <v>7</v>
      </c>
      <c r="AZ120" s="132">
        <v>2</v>
      </c>
      <c r="BA120" s="132">
        <f>IF(AZ120=1,G120,0)</f>
        <v>0</v>
      </c>
      <c r="BB120" s="132">
        <f>IF(AZ120=2,G120,0)</f>
        <v>0</v>
      </c>
      <c r="BC120" s="132">
        <f>IF(AZ120=3,G120,0)</f>
        <v>0</v>
      </c>
      <c r="BD120" s="132">
        <f>IF(AZ120=4,G120,0)</f>
        <v>0</v>
      </c>
      <c r="BE120" s="132">
        <f>IF(AZ120=5,G120,0)</f>
        <v>0</v>
      </c>
      <c r="CA120" s="153">
        <v>1</v>
      </c>
      <c r="CB120" s="153">
        <v>7</v>
      </c>
      <c r="CZ120" s="132">
        <v>0</v>
      </c>
    </row>
    <row r="121" spans="1:104" x14ac:dyDescent="0.2">
      <c r="A121" s="160"/>
      <c r="B121" s="162"/>
      <c r="C121" s="203" t="s">
        <v>237</v>
      </c>
      <c r="D121" s="204"/>
      <c r="E121" s="163">
        <v>0</v>
      </c>
      <c r="F121" s="164"/>
      <c r="G121" s="165"/>
      <c r="M121" s="161" t="s">
        <v>237</v>
      </c>
      <c r="O121" s="153"/>
    </row>
    <row r="122" spans="1:104" x14ac:dyDescent="0.2">
      <c r="A122" s="160"/>
      <c r="B122" s="162"/>
      <c r="C122" s="203" t="s">
        <v>141</v>
      </c>
      <c r="D122" s="204"/>
      <c r="E122" s="163">
        <v>16</v>
      </c>
      <c r="F122" s="164"/>
      <c r="G122" s="165"/>
      <c r="M122" s="161" t="s">
        <v>141</v>
      </c>
      <c r="O122" s="153"/>
    </row>
    <row r="123" spans="1:104" x14ac:dyDescent="0.2">
      <c r="A123" s="160"/>
      <c r="B123" s="162"/>
      <c r="C123" s="203" t="s">
        <v>142</v>
      </c>
      <c r="D123" s="204"/>
      <c r="E123" s="163">
        <v>3</v>
      </c>
      <c r="F123" s="164"/>
      <c r="G123" s="165"/>
      <c r="M123" s="161" t="s">
        <v>142</v>
      </c>
      <c r="O123" s="153"/>
    </row>
    <row r="124" spans="1:104" x14ac:dyDescent="0.2">
      <c r="A124" s="160"/>
      <c r="B124" s="162"/>
      <c r="C124" s="203" t="s">
        <v>227</v>
      </c>
      <c r="D124" s="204"/>
      <c r="E124" s="163">
        <v>2</v>
      </c>
      <c r="F124" s="164"/>
      <c r="G124" s="165"/>
      <c r="M124" s="161" t="s">
        <v>227</v>
      </c>
      <c r="O124" s="153"/>
    </row>
    <row r="125" spans="1:104" x14ac:dyDescent="0.2">
      <c r="A125" s="154">
        <v>59</v>
      </c>
      <c r="B125" s="155" t="s">
        <v>245</v>
      </c>
      <c r="C125" s="156" t="s">
        <v>246</v>
      </c>
      <c r="D125" s="157" t="s">
        <v>223</v>
      </c>
      <c r="E125" s="158">
        <v>26</v>
      </c>
      <c r="F125" s="158">
        <v>0</v>
      </c>
      <c r="G125" s="159">
        <f>E125*F125</f>
        <v>0</v>
      </c>
      <c r="O125" s="153">
        <v>2</v>
      </c>
      <c r="AA125" s="132">
        <v>1</v>
      </c>
      <c r="AB125" s="132">
        <v>7</v>
      </c>
      <c r="AC125" s="132">
        <v>7</v>
      </c>
      <c r="AZ125" s="132">
        <v>2</v>
      </c>
      <c r="BA125" s="132">
        <f>IF(AZ125=1,G125,0)</f>
        <v>0</v>
      </c>
      <c r="BB125" s="132">
        <f>IF(AZ125=2,G125,0)</f>
        <v>0</v>
      </c>
      <c r="BC125" s="132">
        <f>IF(AZ125=3,G125,0)</f>
        <v>0</v>
      </c>
      <c r="BD125" s="132">
        <f>IF(AZ125=4,G125,0)</f>
        <v>0</v>
      </c>
      <c r="BE125" s="132">
        <f>IF(AZ125=5,G125,0)</f>
        <v>0</v>
      </c>
      <c r="CA125" s="153">
        <v>1</v>
      </c>
      <c r="CB125" s="153">
        <v>7</v>
      </c>
      <c r="CZ125" s="132">
        <v>1.4E-3</v>
      </c>
    </row>
    <row r="126" spans="1:104" x14ac:dyDescent="0.2">
      <c r="A126" s="160"/>
      <c r="B126" s="162"/>
      <c r="C126" s="203" t="s">
        <v>141</v>
      </c>
      <c r="D126" s="204"/>
      <c r="E126" s="163">
        <v>16</v>
      </c>
      <c r="F126" s="164"/>
      <c r="G126" s="165"/>
      <c r="M126" s="161" t="s">
        <v>141</v>
      </c>
      <c r="O126" s="153"/>
    </row>
    <row r="127" spans="1:104" x14ac:dyDescent="0.2">
      <c r="A127" s="160"/>
      <c r="B127" s="162"/>
      <c r="C127" s="203" t="s">
        <v>142</v>
      </c>
      <c r="D127" s="204"/>
      <c r="E127" s="163">
        <v>3</v>
      </c>
      <c r="F127" s="164"/>
      <c r="G127" s="165"/>
      <c r="M127" s="161" t="s">
        <v>142</v>
      </c>
      <c r="O127" s="153"/>
    </row>
    <row r="128" spans="1:104" x14ac:dyDescent="0.2">
      <c r="A128" s="160"/>
      <c r="B128" s="162"/>
      <c r="C128" s="203" t="s">
        <v>143</v>
      </c>
      <c r="D128" s="204"/>
      <c r="E128" s="163">
        <v>6</v>
      </c>
      <c r="F128" s="164"/>
      <c r="G128" s="165"/>
      <c r="M128" s="161" t="s">
        <v>143</v>
      </c>
      <c r="O128" s="153"/>
    </row>
    <row r="129" spans="1:104" x14ac:dyDescent="0.2">
      <c r="A129" s="160"/>
      <c r="B129" s="162"/>
      <c r="C129" s="203" t="s">
        <v>157</v>
      </c>
      <c r="D129" s="204"/>
      <c r="E129" s="163">
        <v>1</v>
      </c>
      <c r="F129" s="164"/>
      <c r="G129" s="165"/>
      <c r="M129" s="161" t="s">
        <v>157</v>
      </c>
      <c r="O129" s="153"/>
    </row>
    <row r="130" spans="1:104" x14ac:dyDescent="0.2">
      <c r="A130" s="154">
        <v>60</v>
      </c>
      <c r="B130" s="155" t="s">
        <v>247</v>
      </c>
      <c r="C130" s="156" t="s">
        <v>248</v>
      </c>
      <c r="D130" s="157" t="s">
        <v>223</v>
      </c>
      <c r="E130" s="158">
        <v>7</v>
      </c>
      <c r="F130" s="158">
        <v>0</v>
      </c>
      <c r="G130" s="159">
        <f>E130*F130</f>
        <v>0</v>
      </c>
      <c r="O130" s="153">
        <v>2</v>
      </c>
      <c r="AA130" s="132">
        <v>1</v>
      </c>
      <c r="AB130" s="132">
        <v>7</v>
      </c>
      <c r="AC130" s="132">
        <v>7</v>
      </c>
      <c r="AZ130" s="132">
        <v>2</v>
      </c>
      <c r="BA130" s="132">
        <f>IF(AZ130=1,G130,0)</f>
        <v>0</v>
      </c>
      <c r="BB130" s="132">
        <f>IF(AZ130=2,G130,0)</f>
        <v>0</v>
      </c>
      <c r="BC130" s="132">
        <f>IF(AZ130=3,G130,0)</f>
        <v>0</v>
      </c>
      <c r="BD130" s="132">
        <f>IF(AZ130=4,G130,0)</f>
        <v>0</v>
      </c>
      <c r="BE130" s="132">
        <f>IF(AZ130=5,G130,0)</f>
        <v>0</v>
      </c>
      <c r="CA130" s="153">
        <v>1</v>
      </c>
      <c r="CB130" s="153">
        <v>7</v>
      </c>
      <c r="CZ130" s="132">
        <v>0</v>
      </c>
    </row>
    <row r="131" spans="1:104" x14ac:dyDescent="0.2">
      <c r="A131" s="160"/>
      <c r="B131" s="162"/>
      <c r="C131" s="203" t="s">
        <v>237</v>
      </c>
      <c r="D131" s="204"/>
      <c r="E131" s="163">
        <v>0</v>
      </c>
      <c r="F131" s="164"/>
      <c r="G131" s="165"/>
      <c r="M131" s="161" t="s">
        <v>237</v>
      </c>
      <c r="O131" s="153"/>
    </row>
    <row r="132" spans="1:104" x14ac:dyDescent="0.2">
      <c r="A132" s="160"/>
      <c r="B132" s="162"/>
      <c r="C132" s="203" t="s">
        <v>225</v>
      </c>
      <c r="D132" s="204"/>
      <c r="E132" s="163">
        <v>7</v>
      </c>
      <c r="F132" s="164"/>
      <c r="G132" s="165"/>
      <c r="M132" s="161" t="s">
        <v>225</v>
      </c>
      <c r="O132" s="153"/>
    </row>
    <row r="133" spans="1:104" x14ac:dyDescent="0.2">
      <c r="A133" s="160"/>
      <c r="B133" s="162"/>
      <c r="C133" s="203" t="s">
        <v>249</v>
      </c>
      <c r="D133" s="204"/>
      <c r="E133" s="163">
        <v>0</v>
      </c>
      <c r="F133" s="164"/>
      <c r="G133" s="165"/>
      <c r="M133" s="161" t="s">
        <v>249</v>
      </c>
      <c r="O133" s="153"/>
    </row>
    <row r="134" spans="1:104" x14ac:dyDescent="0.2">
      <c r="A134" s="160"/>
      <c r="B134" s="162"/>
      <c r="C134" s="203" t="s">
        <v>242</v>
      </c>
      <c r="D134" s="204"/>
      <c r="E134" s="163">
        <v>0</v>
      </c>
      <c r="F134" s="164"/>
      <c r="G134" s="165"/>
      <c r="M134" s="161" t="s">
        <v>242</v>
      </c>
      <c r="O134" s="153"/>
    </row>
    <row r="135" spans="1:104" x14ac:dyDescent="0.2">
      <c r="A135" s="154">
        <v>61</v>
      </c>
      <c r="B135" s="155" t="s">
        <v>250</v>
      </c>
      <c r="C135" s="156" t="s">
        <v>251</v>
      </c>
      <c r="D135" s="157" t="s">
        <v>223</v>
      </c>
      <c r="E135" s="158">
        <v>7</v>
      </c>
      <c r="F135" s="158">
        <v>0</v>
      </c>
      <c r="G135" s="159">
        <f>E135*F135</f>
        <v>0</v>
      </c>
      <c r="O135" s="153">
        <v>2</v>
      </c>
      <c r="AA135" s="132">
        <v>1</v>
      </c>
      <c r="AB135" s="132">
        <v>7</v>
      </c>
      <c r="AC135" s="132">
        <v>7</v>
      </c>
      <c r="AZ135" s="132">
        <v>2</v>
      </c>
      <c r="BA135" s="132">
        <f>IF(AZ135=1,G135,0)</f>
        <v>0</v>
      </c>
      <c r="BB135" s="132">
        <f>IF(AZ135=2,G135,0)</f>
        <v>0</v>
      </c>
      <c r="BC135" s="132">
        <f>IF(AZ135=3,G135,0)</f>
        <v>0</v>
      </c>
      <c r="BD135" s="132">
        <f>IF(AZ135=4,G135,0)</f>
        <v>0</v>
      </c>
      <c r="BE135" s="132">
        <f>IF(AZ135=5,G135,0)</f>
        <v>0</v>
      </c>
      <c r="CA135" s="153">
        <v>1</v>
      </c>
      <c r="CB135" s="153">
        <v>7</v>
      </c>
      <c r="CZ135" s="132">
        <v>0</v>
      </c>
    </row>
    <row r="136" spans="1:104" x14ac:dyDescent="0.2">
      <c r="A136" s="160"/>
      <c r="B136" s="162"/>
      <c r="C136" s="203" t="s">
        <v>237</v>
      </c>
      <c r="D136" s="204"/>
      <c r="E136" s="163">
        <v>0</v>
      </c>
      <c r="F136" s="164"/>
      <c r="G136" s="165"/>
      <c r="M136" s="161" t="s">
        <v>237</v>
      </c>
      <c r="O136" s="153"/>
    </row>
    <row r="137" spans="1:104" x14ac:dyDescent="0.2">
      <c r="A137" s="160"/>
      <c r="B137" s="162"/>
      <c r="C137" s="203" t="s">
        <v>225</v>
      </c>
      <c r="D137" s="204"/>
      <c r="E137" s="163">
        <v>7</v>
      </c>
      <c r="F137" s="164"/>
      <c r="G137" s="165"/>
      <c r="M137" s="161" t="s">
        <v>225</v>
      </c>
      <c r="O137" s="153"/>
    </row>
    <row r="138" spans="1:104" x14ac:dyDescent="0.2">
      <c r="A138" s="160"/>
      <c r="B138" s="162"/>
      <c r="C138" s="203" t="s">
        <v>249</v>
      </c>
      <c r="D138" s="204"/>
      <c r="E138" s="163">
        <v>0</v>
      </c>
      <c r="F138" s="164"/>
      <c r="G138" s="165"/>
      <c r="M138" s="161" t="s">
        <v>249</v>
      </c>
      <c r="O138" s="153"/>
    </row>
    <row r="139" spans="1:104" x14ac:dyDescent="0.2">
      <c r="A139" s="160"/>
      <c r="B139" s="162"/>
      <c r="C139" s="203" t="s">
        <v>242</v>
      </c>
      <c r="D139" s="204"/>
      <c r="E139" s="163">
        <v>0</v>
      </c>
      <c r="F139" s="164"/>
      <c r="G139" s="165"/>
      <c r="M139" s="161" t="s">
        <v>242</v>
      </c>
      <c r="O139" s="153"/>
    </row>
    <row r="140" spans="1:104" x14ac:dyDescent="0.2">
      <c r="A140" s="154">
        <v>62</v>
      </c>
      <c r="B140" s="155" t="s">
        <v>252</v>
      </c>
      <c r="C140" s="156" t="s">
        <v>253</v>
      </c>
      <c r="D140" s="157" t="s">
        <v>223</v>
      </c>
      <c r="E140" s="158">
        <v>7</v>
      </c>
      <c r="F140" s="158">
        <v>0</v>
      </c>
      <c r="G140" s="159">
        <f>E140*F140</f>
        <v>0</v>
      </c>
      <c r="O140" s="153">
        <v>2</v>
      </c>
      <c r="AA140" s="132">
        <v>1</v>
      </c>
      <c r="AB140" s="132">
        <v>7</v>
      </c>
      <c r="AC140" s="132">
        <v>7</v>
      </c>
      <c r="AZ140" s="132">
        <v>2</v>
      </c>
      <c r="BA140" s="132">
        <f>IF(AZ140=1,G140,0)</f>
        <v>0</v>
      </c>
      <c r="BB140" s="132">
        <f>IF(AZ140=2,G140,0)</f>
        <v>0</v>
      </c>
      <c r="BC140" s="132">
        <f>IF(AZ140=3,G140,0)</f>
        <v>0</v>
      </c>
      <c r="BD140" s="132">
        <f>IF(AZ140=4,G140,0)</f>
        <v>0</v>
      </c>
      <c r="BE140" s="132">
        <f>IF(AZ140=5,G140,0)</f>
        <v>0</v>
      </c>
      <c r="CA140" s="153">
        <v>1</v>
      </c>
      <c r="CB140" s="153">
        <v>7</v>
      </c>
      <c r="CZ140" s="132">
        <v>6.2E-4</v>
      </c>
    </row>
    <row r="141" spans="1:104" x14ac:dyDescent="0.2">
      <c r="A141" s="160"/>
      <c r="B141" s="162"/>
      <c r="C141" s="203" t="s">
        <v>224</v>
      </c>
      <c r="D141" s="204"/>
      <c r="E141" s="163">
        <v>0</v>
      </c>
      <c r="F141" s="164"/>
      <c r="G141" s="165"/>
      <c r="M141" s="161" t="s">
        <v>224</v>
      </c>
      <c r="O141" s="153"/>
    </row>
    <row r="142" spans="1:104" x14ac:dyDescent="0.2">
      <c r="A142" s="160"/>
      <c r="B142" s="162"/>
      <c r="C142" s="203" t="s">
        <v>225</v>
      </c>
      <c r="D142" s="204"/>
      <c r="E142" s="163">
        <v>7</v>
      </c>
      <c r="F142" s="164"/>
      <c r="G142" s="165"/>
      <c r="M142" s="161" t="s">
        <v>225</v>
      </c>
      <c r="O142" s="153"/>
    </row>
    <row r="143" spans="1:104" x14ac:dyDescent="0.2">
      <c r="A143" s="160"/>
      <c r="B143" s="162"/>
      <c r="C143" s="203" t="s">
        <v>249</v>
      </c>
      <c r="D143" s="204"/>
      <c r="E143" s="163">
        <v>0</v>
      </c>
      <c r="F143" s="164"/>
      <c r="G143" s="165"/>
      <c r="M143" s="161" t="s">
        <v>249</v>
      </c>
      <c r="O143" s="153"/>
    </row>
    <row r="144" spans="1:104" x14ac:dyDescent="0.2">
      <c r="A144" s="160"/>
      <c r="B144" s="162"/>
      <c r="C144" s="203" t="s">
        <v>242</v>
      </c>
      <c r="D144" s="204"/>
      <c r="E144" s="163">
        <v>0</v>
      </c>
      <c r="F144" s="164"/>
      <c r="G144" s="165"/>
      <c r="M144" s="161" t="s">
        <v>242</v>
      </c>
      <c r="O144" s="153"/>
    </row>
    <row r="145" spans="1:104" x14ac:dyDescent="0.2">
      <c r="A145" s="154">
        <v>63</v>
      </c>
      <c r="B145" s="155" t="s">
        <v>254</v>
      </c>
      <c r="C145" s="156" t="s">
        <v>255</v>
      </c>
      <c r="D145" s="157" t="s">
        <v>223</v>
      </c>
      <c r="E145" s="158">
        <v>7</v>
      </c>
      <c r="F145" s="158"/>
      <c r="G145" s="159">
        <f>E145*F145</f>
        <v>0</v>
      </c>
      <c r="O145" s="153">
        <v>2</v>
      </c>
      <c r="AA145" s="132">
        <v>1</v>
      </c>
      <c r="AB145" s="132">
        <v>7</v>
      </c>
      <c r="AC145" s="132">
        <v>7</v>
      </c>
      <c r="AZ145" s="132">
        <v>2</v>
      </c>
      <c r="BA145" s="132">
        <f>IF(AZ145=1,G145,0)</f>
        <v>0</v>
      </c>
      <c r="BB145" s="132">
        <f>IF(AZ145=2,G145,0)</f>
        <v>0</v>
      </c>
      <c r="BC145" s="132">
        <f>IF(AZ145=3,G145,0)</f>
        <v>0</v>
      </c>
      <c r="BD145" s="132">
        <f>IF(AZ145=4,G145,0)</f>
        <v>0</v>
      </c>
      <c r="BE145" s="132">
        <f>IF(AZ145=5,G145,0)</f>
        <v>0</v>
      </c>
      <c r="CA145" s="153">
        <v>1</v>
      </c>
      <c r="CB145" s="153">
        <v>7</v>
      </c>
      <c r="CZ145" s="132">
        <v>1.7000000000000001E-4</v>
      </c>
    </row>
    <row r="146" spans="1:104" x14ac:dyDescent="0.2">
      <c r="A146" s="160"/>
      <c r="B146" s="162"/>
      <c r="C146" s="203" t="s">
        <v>224</v>
      </c>
      <c r="D146" s="204"/>
      <c r="E146" s="163">
        <v>0</v>
      </c>
      <c r="F146" s="164"/>
      <c r="G146" s="165"/>
      <c r="M146" s="161" t="s">
        <v>224</v>
      </c>
      <c r="O146" s="153"/>
    </row>
    <row r="147" spans="1:104" x14ac:dyDescent="0.2">
      <c r="A147" s="160"/>
      <c r="B147" s="162"/>
      <c r="C147" s="203" t="s">
        <v>225</v>
      </c>
      <c r="D147" s="204"/>
      <c r="E147" s="163">
        <v>7</v>
      </c>
      <c r="F147" s="164"/>
      <c r="G147" s="165"/>
      <c r="M147" s="161" t="s">
        <v>225</v>
      </c>
      <c r="O147" s="153"/>
    </row>
    <row r="148" spans="1:104" x14ac:dyDescent="0.2">
      <c r="A148" s="160"/>
      <c r="B148" s="162"/>
      <c r="C148" s="203" t="s">
        <v>249</v>
      </c>
      <c r="D148" s="204"/>
      <c r="E148" s="163">
        <v>0</v>
      </c>
      <c r="F148" s="164"/>
      <c r="G148" s="165"/>
      <c r="M148" s="161" t="s">
        <v>249</v>
      </c>
      <c r="O148" s="153"/>
    </row>
    <row r="149" spans="1:104" x14ac:dyDescent="0.2">
      <c r="A149" s="160"/>
      <c r="B149" s="162"/>
      <c r="C149" s="203" t="s">
        <v>242</v>
      </c>
      <c r="D149" s="204"/>
      <c r="E149" s="163">
        <v>0</v>
      </c>
      <c r="F149" s="164"/>
      <c r="G149" s="165"/>
      <c r="M149" s="161" t="s">
        <v>242</v>
      </c>
      <c r="O149" s="153"/>
    </row>
    <row r="150" spans="1:104" x14ac:dyDescent="0.2">
      <c r="A150" s="154">
        <v>64</v>
      </c>
      <c r="B150" s="155" t="s">
        <v>256</v>
      </c>
      <c r="C150" s="156" t="s">
        <v>257</v>
      </c>
      <c r="D150" s="157" t="s">
        <v>223</v>
      </c>
      <c r="E150" s="158">
        <v>3</v>
      </c>
      <c r="F150" s="158">
        <v>0</v>
      </c>
      <c r="G150" s="159">
        <f>E150*F150</f>
        <v>0</v>
      </c>
      <c r="O150" s="153">
        <v>2</v>
      </c>
      <c r="AA150" s="132">
        <v>1</v>
      </c>
      <c r="AB150" s="132">
        <v>7</v>
      </c>
      <c r="AC150" s="132">
        <v>7</v>
      </c>
      <c r="AZ150" s="132">
        <v>2</v>
      </c>
      <c r="BA150" s="132">
        <f>IF(AZ150=1,G150,0)</f>
        <v>0</v>
      </c>
      <c r="BB150" s="132">
        <f>IF(AZ150=2,G150,0)</f>
        <v>0</v>
      </c>
      <c r="BC150" s="132">
        <f>IF(AZ150=3,G150,0)</f>
        <v>0</v>
      </c>
      <c r="BD150" s="132">
        <f>IF(AZ150=4,G150,0)</f>
        <v>0</v>
      </c>
      <c r="BE150" s="132">
        <f>IF(AZ150=5,G150,0)</f>
        <v>0</v>
      </c>
      <c r="CA150" s="153">
        <v>1</v>
      </c>
      <c r="CB150" s="153">
        <v>7</v>
      </c>
      <c r="CZ150" s="132">
        <v>2.5000000000000001E-4</v>
      </c>
    </row>
    <row r="151" spans="1:104" x14ac:dyDescent="0.2">
      <c r="A151" s="160"/>
      <c r="B151" s="162"/>
      <c r="C151" s="203" t="s">
        <v>227</v>
      </c>
      <c r="D151" s="204"/>
      <c r="E151" s="163">
        <v>2</v>
      </c>
      <c r="F151" s="164"/>
      <c r="G151" s="165"/>
      <c r="M151" s="161" t="s">
        <v>227</v>
      </c>
      <c r="O151" s="153"/>
    </row>
    <row r="152" spans="1:104" x14ac:dyDescent="0.2">
      <c r="A152" s="160"/>
      <c r="B152" s="162"/>
      <c r="C152" s="203" t="s">
        <v>157</v>
      </c>
      <c r="D152" s="204"/>
      <c r="E152" s="163">
        <v>1</v>
      </c>
      <c r="F152" s="164"/>
      <c r="G152" s="165"/>
      <c r="M152" s="161" t="s">
        <v>157</v>
      </c>
      <c r="O152" s="153"/>
    </row>
    <row r="153" spans="1:104" x14ac:dyDescent="0.2">
      <c r="A153" s="154">
        <v>65</v>
      </c>
      <c r="B153" s="155" t="s">
        <v>258</v>
      </c>
      <c r="C153" s="156" t="s">
        <v>259</v>
      </c>
      <c r="D153" s="157" t="s">
        <v>223</v>
      </c>
      <c r="E153" s="158">
        <v>3</v>
      </c>
      <c r="F153" s="158">
        <v>0</v>
      </c>
      <c r="G153" s="159">
        <f>E153*F153</f>
        <v>0</v>
      </c>
      <c r="O153" s="153">
        <v>2</v>
      </c>
      <c r="AA153" s="132">
        <v>1</v>
      </c>
      <c r="AB153" s="132">
        <v>7</v>
      </c>
      <c r="AC153" s="132">
        <v>7</v>
      </c>
      <c r="AZ153" s="132">
        <v>2</v>
      </c>
      <c r="BA153" s="132">
        <f>IF(AZ153=1,G153,0)</f>
        <v>0</v>
      </c>
      <c r="BB153" s="132">
        <f>IF(AZ153=2,G153,0)</f>
        <v>0</v>
      </c>
      <c r="BC153" s="132">
        <f>IF(AZ153=3,G153,0)</f>
        <v>0</v>
      </c>
      <c r="BD153" s="132">
        <f>IF(AZ153=4,G153,0)</f>
        <v>0</v>
      </c>
      <c r="BE153" s="132">
        <f>IF(AZ153=5,G153,0)</f>
        <v>0</v>
      </c>
      <c r="CA153" s="153">
        <v>1</v>
      </c>
      <c r="CB153" s="153">
        <v>7</v>
      </c>
      <c r="CZ153" s="132">
        <v>0</v>
      </c>
    </row>
    <row r="154" spans="1:104" x14ac:dyDescent="0.2">
      <c r="A154" s="160"/>
      <c r="B154" s="162"/>
      <c r="C154" s="203" t="s">
        <v>224</v>
      </c>
      <c r="D154" s="204"/>
      <c r="E154" s="163">
        <v>0</v>
      </c>
      <c r="F154" s="164"/>
      <c r="G154" s="165"/>
      <c r="M154" s="161" t="s">
        <v>224</v>
      </c>
      <c r="O154" s="153"/>
    </row>
    <row r="155" spans="1:104" x14ac:dyDescent="0.2">
      <c r="A155" s="160"/>
      <c r="B155" s="162"/>
      <c r="C155" s="203" t="s">
        <v>155</v>
      </c>
      <c r="D155" s="204"/>
      <c r="E155" s="163">
        <v>2</v>
      </c>
      <c r="F155" s="164"/>
      <c r="G155" s="165"/>
      <c r="M155" s="161" t="s">
        <v>155</v>
      </c>
      <c r="O155" s="153"/>
    </row>
    <row r="156" spans="1:104" x14ac:dyDescent="0.2">
      <c r="A156" s="160"/>
      <c r="B156" s="162"/>
      <c r="C156" s="203" t="s">
        <v>156</v>
      </c>
      <c r="D156" s="204"/>
      <c r="E156" s="163">
        <v>1</v>
      </c>
      <c r="F156" s="164"/>
      <c r="G156" s="165"/>
      <c r="M156" s="161" t="s">
        <v>156</v>
      </c>
      <c r="O156" s="153"/>
    </row>
    <row r="157" spans="1:104" x14ac:dyDescent="0.2">
      <c r="A157" s="160"/>
      <c r="B157" s="162"/>
      <c r="C157" s="203" t="s">
        <v>242</v>
      </c>
      <c r="D157" s="204"/>
      <c r="E157" s="163">
        <v>0</v>
      </c>
      <c r="F157" s="164"/>
      <c r="G157" s="165"/>
      <c r="M157" s="161" t="s">
        <v>242</v>
      </c>
      <c r="O157" s="153"/>
    </row>
    <row r="158" spans="1:104" x14ac:dyDescent="0.2">
      <c r="A158" s="154">
        <v>66</v>
      </c>
      <c r="B158" s="155" t="s">
        <v>260</v>
      </c>
      <c r="C158" s="156" t="s">
        <v>261</v>
      </c>
      <c r="D158" s="157" t="s">
        <v>106</v>
      </c>
      <c r="E158" s="158">
        <v>3</v>
      </c>
      <c r="F158" s="158">
        <v>0</v>
      </c>
      <c r="G158" s="159">
        <f>E158*F158</f>
        <v>0</v>
      </c>
      <c r="O158" s="153">
        <v>2</v>
      </c>
      <c r="AA158" s="132">
        <v>1</v>
      </c>
      <c r="AB158" s="132">
        <v>7</v>
      </c>
      <c r="AC158" s="132">
        <v>7</v>
      </c>
      <c r="AZ158" s="132">
        <v>2</v>
      </c>
      <c r="BA158" s="132">
        <f>IF(AZ158=1,G158,0)</f>
        <v>0</v>
      </c>
      <c r="BB158" s="132">
        <f>IF(AZ158=2,G158,0)</f>
        <v>0</v>
      </c>
      <c r="BC158" s="132">
        <f>IF(AZ158=3,G158,0)</f>
        <v>0</v>
      </c>
      <c r="BD158" s="132">
        <f>IF(AZ158=4,G158,0)</f>
        <v>0</v>
      </c>
      <c r="BE158" s="132">
        <f>IF(AZ158=5,G158,0)</f>
        <v>0</v>
      </c>
      <c r="CA158" s="153">
        <v>1</v>
      </c>
      <c r="CB158" s="153">
        <v>7</v>
      </c>
      <c r="CZ158" s="132">
        <v>2.2699999999999999E-3</v>
      </c>
    </row>
    <row r="159" spans="1:104" x14ac:dyDescent="0.2">
      <c r="A159" s="154">
        <v>67</v>
      </c>
      <c r="B159" s="155" t="s">
        <v>262</v>
      </c>
      <c r="C159" s="156" t="s">
        <v>263</v>
      </c>
      <c r="D159" s="157" t="s">
        <v>223</v>
      </c>
      <c r="E159" s="158">
        <v>58</v>
      </c>
      <c r="F159" s="158">
        <v>0</v>
      </c>
      <c r="G159" s="159">
        <f>E159*F159</f>
        <v>0</v>
      </c>
      <c r="O159" s="153">
        <v>2</v>
      </c>
      <c r="AA159" s="132">
        <v>1</v>
      </c>
      <c r="AB159" s="132">
        <v>7</v>
      </c>
      <c r="AC159" s="132">
        <v>7</v>
      </c>
      <c r="AZ159" s="132">
        <v>2</v>
      </c>
      <c r="BA159" s="132">
        <f>IF(AZ159=1,G159,0)</f>
        <v>0</v>
      </c>
      <c r="BB159" s="132">
        <f>IF(AZ159=2,G159,0)</f>
        <v>0</v>
      </c>
      <c r="BC159" s="132">
        <f>IF(AZ159=3,G159,0)</f>
        <v>0</v>
      </c>
      <c r="BD159" s="132">
        <f>IF(AZ159=4,G159,0)</f>
        <v>0</v>
      </c>
      <c r="BE159" s="132">
        <f>IF(AZ159=5,G159,0)</f>
        <v>0</v>
      </c>
      <c r="CA159" s="153">
        <v>1</v>
      </c>
      <c r="CB159" s="153">
        <v>7</v>
      </c>
      <c r="CZ159" s="132">
        <v>2.4000000000000001E-4</v>
      </c>
    </row>
    <row r="160" spans="1:104" x14ac:dyDescent="0.2">
      <c r="A160" s="160"/>
      <c r="B160" s="162"/>
      <c r="C160" s="203" t="s">
        <v>264</v>
      </c>
      <c r="D160" s="204"/>
      <c r="E160" s="163">
        <v>32</v>
      </c>
      <c r="F160" s="164"/>
      <c r="G160" s="165"/>
      <c r="M160" s="161" t="s">
        <v>264</v>
      </c>
      <c r="O160" s="153"/>
    </row>
    <row r="161" spans="1:104" x14ac:dyDescent="0.2">
      <c r="A161" s="160"/>
      <c r="B161" s="162"/>
      <c r="C161" s="203" t="s">
        <v>265</v>
      </c>
      <c r="D161" s="204"/>
      <c r="E161" s="163">
        <v>6</v>
      </c>
      <c r="F161" s="164"/>
      <c r="G161" s="165"/>
      <c r="M161" s="161" t="s">
        <v>265</v>
      </c>
      <c r="O161" s="153"/>
    </row>
    <row r="162" spans="1:104" x14ac:dyDescent="0.2">
      <c r="A162" s="160"/>
      <c r="B162" s="162"/>
      <c r="C162" s="203" t="s">
        <v>266</v>
      </c>
      <c r="D162" s="204"/>
      <c r="E162" s="163">
        <v>12</v>
      </c>
      <c r="F162" s="164"/>
      <c r="G162" s="165"/>
      <c r="M162" s="161" t="s">
        <v>266</v>
      </c>
      <c r="O162" s="153"/>
    </row>
    <row r="163" spans="1:104" x14ac:dyDescent="0.2">
      <c r="A163" s="160"/>
      <c r="B163" s="162"/>
      <c r="C163" s="203" t="s">
        <v>267</v>
      </c>
      <c r="D163" s="204"/>
      <c r="E163" s="163">
        <v>2</v>
      </c>
      <c r="F163" s="164"/>
      <c r="G163" s="165"/>
      <c r="M163" s="161" t="s">
        <v>267</v>
      </c>
      <c r="O163" s="153"/>
    </row>
    <row r="164" spans="1:104" x14ac:dyDescent="0.2">
      <c r="A164" s="160"/>
      <c r="B164" s="162"/>
      <c r="C164" s="203" t="s">
        <v>268</v>
      </c>
      <c r="D164" s="204"/>
      <c r="E164" s="163">
        <v>6</v>
      </c>
      <c r="F164" s="164"/>
      <c r="G164" s="165"/>
      <c r="M164" s="161" t="s">
        <v>268</v>
      </c>
      <c r="O164" s="153"/>
    </row>
    <row r="165" spans="1:104" x14ac:dyDescent="0.2">
      <c r="A165" s="154">
        <v>68</v>
      </c>
      <c r="B165" s="155" t="s">
        <v>269</v>
      </c>
      <c r="C165" s="156" t="s">
        <v>270</v>
      </c>
      <c r="D165" s="157" t="s">
        <v>223</v>
      </c>
      <c r="E165" s="158">
        <v>58</v>
      </c>
      <c r="F165" s="158">
        <v>0</v>
      </c>
      <c r="G165" s="159">
        <f>E165*F165</f>
        <v>0</v>
      </c>
      <c r="O165" s="153">
        <v>2</v>
      </c>
      <c r="AA165" s="132">
        <v>1</v>
      </c>
      <c r="AB165" s="132">
        <v>7</v>
      </c>
      <c r="AC165" s="132">
        <v>7</v>
      </c>
      <c r="AZ165" s="132">
        <v>2</v>
      </c>
      <c r="BA165" s="132">
        <f>IF(AZ165=1,G165,0)</f>
        <v>0</v>
      </c>
      <c r="BB165" s="132">
        <f>IF(AZ165=2,G165,0)</f>
        <v>0</v>
      </c>
      <c r="BC165" s="132">
        <f>IF(AZ165=3,G165,0)</f>
        <v>0</v>
      </c>
      <c r="BD165" s="132">
        <f>IF(AZ165=4,G165,0)</f>
        <v>0</v>
      </c>
      <c r="BE165" s="132">
        <f>IF(AZ165=5,G165,0)</f>
        <v>0</v>
      </c>
      <c r="CA165" s="153">
        <v>1</v>
      </c>
      <c r="CB165" s="153">
        <v>7</v>
      </c>
      <c r="CZ165" s="132">
        <v>8.0000000000000007E-5</v>
      </c>
    </row>
    <row r="166" spans="1:104" x14ac:dyDescent="0.2">
      <c r="A166" s="160"/>
      <c r="B166" s="162"/>
      <c r="C166" s="203" t="s">
        <v>264</v>
      </c>
      <c r="D166" s="204"/>
      <c r="E166" s="163">
        <v>32</v>
      </c>
      <c r="F166" s="164"/>
      <c r="G166" s="165"/>
      <c r="M166" s="161" t="s">
        <v>264</v>
      </c>
      <c r="O166" s="153"/>
    </row>
    <row r="167" spans="1:104" x14ac:dyDescent="0.2">
      <c r="A167" s="160"/>
      <c r="B167" s="162"/>
      <c r="C167" s="203" t="s">
        <v>265</v>
      </c>
      <c r="D167" s="204"/>
      <c r="E167" s="163">
        <v>6</v>
      </c>
      <c r="F167" s="164"/>
      <c r="G167" s="165"/>
      <c r="M167" s="161" t="s">
        <v>265</v>
      </c>
      <c r="O167" s="153"/>
    </row>
    <row r="168" spans="1:104" x14ac:dyDescent="0.2">
      <c r="A168" s="160"/>
      <c r="B168" s="162"/>
      <c r="C168" s="203" t="s">
        <v>266</v>
      </c>
      <c r="D168" s="204"/>
      <c r="E168" s="163">
        <v>12</v>
      </c>
      <c r="F168" s="164"/>
      <c r="G168" s="165"/>
      <c r="M168" s="161" t="s">
        <v>266</v>
      </c>
      <c r="O168" s="153"/>
    </row>
    <row r="169" spans="1:104" x14ac:dyDescent="0.2">
      <c r="A169" s="160"/>
      <c r="B169" s="162"/>
      <c r="C169" s="203" t="s">
        <v>267</v>
      </c>
      <c r="D169" s="204"/>
      <c r="E169" s="163">
        <v>2</v>
      </c>
      <c r="F169" s="164"/>
      <c r="G169" s="165"/>
      <c r="M169" s="161" t="s">
        <v>267</v>
      </c>
      <c r="O169" s="153"/>
    </row>
    <row r="170" spans="1:104" x14ac:dyDescent="0.2">
      <c r="A170" s="160"/>
      <c r="B170" s="162"/>
      <c r="C170" s="203" t="s">
        <v>268</v>
      </c>
      <c r="D170" s="204"/>
      <c r="E170" s="163">
        <v>6</v>
      </c>
      <c r="F170" s="164"/>
      <c r="G170" s="165"/>
      <c r="M170" s="161" t="s">
        <v>268</v>
      </c>
      <c r="O170" s="153"/>
    </row>
    <row r="171" spans="1:104" x14ac:dyDescent="0.2">
      <c r="A171" s="154">
        <v>69</v>
      </c>
      <c r="B171" s="155" t="s">
        <v>271</v>
      </c>
      <c r="C171" s="156" t="s">
        <v>272</v>
      </c>
      <c r="D171" s="157" t="s">
        <v>223</v>
      </c>
      <c r="E171" s="158">
        <v>3</v>
      </c>
      <c r="F171" s="158">
        <v>0</v>
      </c>
      <c r="G171" s="159">
        <f>E171*F171</f>
        <v>0</v>
      </c>
      <c r="O171" s="153">
        <v>2</v>
      </c>
      <c r="AA171" s="132">
        <v>1</v>
      </c>
      <c r="AB171" s="132">
        <v>7</v>
      </c>
      <c r="AC171" s="132">
        <v>7</v>
      </c>
      <c r="AZ171" s="132">
        <v>2</v>
      </c>
      <c r="BA171" s="132">
        <f>IF(AZ171=1,G171,0)</f>
        <v>0</v>
      </c>
      <c r="BB171" s="132">
        <f>IF(AZ171=2,G171,0)</f>
        <v>0</v>
      </c>
      <c r="BC171" s="132">
        <f>IF(AZ171=3,G171,0)</f>
        <v>0</v>
      </c>
      <c r="BD171" s="132">
        <f>IF(AZ171=4,G171,0)</f>
        <v>0</v>
      </c>
      <c r="BE171" s="132">
        <f>IF(AZ171=5,G171,0)</f>
        <v>0</v>
      </c>
      <c r="CA171" s="153">
        <v>1</v>
      </c>
      <c r="CB171" s="153">
        <v>7</v>
      </c>
      <c r="CZ171" s="132">
        <v>0</v>
      </c>
    </row>
    <row r="172" spans="1:104" x14ac:dyDescent="0.2">
      <c r="A172" s="160"/>
      <c r="B172" s="162"/>
      <c r="C172" s="203" t="s">
        <v>224</v>
      </c>
      <c r="D172" s="204"/>
      <c r="E172" s="163">
        <v>0</v>
      </c>
      <c r="F172" s="164"/>
      <c r="G172" s="165"/>
      <c r="M172" s="161" t="s">
        <v>224</v>
      </c>
      <c r="O172" s="153"/>
    </row>
    <row r="173" spans="1:104" x14ac:dyDescent="0.2">
      <c r="A173" s="160"/>
      <c r="B173" s="162"/>
      <c r="C173" s="203" t="s">
        <v>155</v>
      </c>
      <c r="D173" s="204"/>
      <c r="E173" s="163">
        <v>2</v>
      </c>
      <c r="F173" s="164"/>
      <c r="G173" s="165"/>
      <c r="M173" s="161" t="s">
        <v>155</v>
      </c>
      <c r="O173" s="153"/>
    </row>
    <row r="174" spans="1:104" x14ac:dyDescent="0.2">
      <c r="A174" s="160"/>
      <c r="B174" s="162"/>
      <c r="C174" s="203" t="s">
        <v>156</v>
      </c>
      <c r="D174" s="204"/>
      <c r="E174" s="163">
        <v>1</v>
      </c>
      <c r="F174" s="164"/>
      <c r="G174" s="165"/>
      <c r="M174" s="161" t="s">
        <v>156</v>
      </c>
      <c r="O174" s="153"/>
    </row>
    <row r="175" spans="1:104" x14ac:dyDescent="0.2">
      <c r="A175" s="160"/>
      <c r="B175" s="162"/>
      <c r="C175" s="203" t="s">
        <v>242</v>
      </c>
      <c r="D175" s="204"/>
      <c r="E175" s="163">
        <v>0</v>
      </c>
      <c r="F175" s="164"/>
      <c r="G175" s="165"/>
      <c r="M175" s="161" t="s">
        <v>242</v>
      </c>
      <c r="O175" s="153"/>
    </row>
    <row r="176" spans="1:104" x14ac:dyDescent="0.2">
      <c r="A176" s="154">
        <v>70</v>
      </c>
      <c r="B176" s="155" t="s">
        <v>273</v>
      </c>
      <c r="C176" s="156" t="s">
        <v>274</v>
      </c>
      <c r="D176" s="157" t="s">
        <v>223</v>
      </c>
      <c r="E176" s="158">
        <v>21</v>
      </c>
      <c r="F176" s="158">
        <v>0</v>
      </c>
      <c r="G176" s="159">
        <f>E176*F176</f>
        <v>0</v>
      </c>
      <c r="O176" s="153">
        <v>2</v>
      </c>
      <c r="AA176" s="132">
        <v>1</v>
      </c>
      <c r="AB176" s="132">
        <v>7</v>
      </c>
      <c r="AC176" s="132">
        <v>7</v>
      </c>
      <c r="AZ176" s="132">
        <v>2</v>
      </c>
      <c r="BA176" s="132">
        <f>IF(AZ176=1,G176,0)</f>
        <v>0</v>
      </c>
      <c r="BB176" s="132">
        <f>IF(AZ176=2,G176,0)</f>
        <v>0</v>
      </c>
      <c r="BC176" s="132">
        <f>IF(AZ176=3,G176,0)</f>
        <v>0</v>
      </c>
      <c r="BD176" s="132">
        <f>IF(AZ176=4,G176,0)</f>
        <v>0</v>
      </c>
      <c r="BE176" s="132">
        <f>IF(AZ176=5,G176,0)</f>
        <v>0</v>
      </c>
      <c r="CA176" s="153">
        <v>1</v>
      </c>
      <c r="CB176" s="153">
        <v>7</v>
      </c>
      <c r="CZ176" s="132">
        <v>0</v>
      </c>
    </row>
    <row r="177" spans="1:104" x14ac:dyDescent="0.2">
      <c r="A177" s="160"/>
      <c r="B177" s="162"/>
      <c r="C177" s="203" t="s">
        <v>141</v>
      </c>
      <c r="D177" s="204"/>
      <c r="E177" s="163">
        <v>16</v>
      </c>
      <c r="F177" s="164"/>
      <c r="G177" s="165"/>
      <c r="M177" s="161" t="s">
        <v>141</v>
      </c>
      <c r="O177" s="153"/>
    </row>
    <row r="178" spans="1:104" x14ac:dyDescent="0.2">
      <c r="A178" s="160"/>
      <c r="B178" s="162"/>
      <c r="C178" s="203" t="s">
        <v>142</v>
      </c>
      <c r="D178" s="204"/>
      <c r="E178" s="163">
        <v>3</v>
      </c>
      <c r="F178" s="164"/>
      <c r="G178" s="165"/>
      <c r="M178" s="161" t="s">
        <v>142</v>
      </c>
      <c r="O178" s="153"/>
    </row>
    <row r="179" spans="1:104" x14ac:dyDescent="0.2">
      <c r="A179" s="160"/>
      <c r="B179" s="162"/>
      <c r="C179" s="203" t="s">
        <v>227</v>
      </c>
      <c r="D179" s="204"/>
      <c r="E179" s="163">
        <v>2</v>
      </c>
      <c r="F179" s="164"/>
      <c r="G179" s="165"/>
      <c r="M179" s="161" t="s">
        <v>227</v>
      </c>
      <c r="O179" s="153"/>
    </row>
    <row r="180" spans="1:104" x14ac:dyDescent="0.2">
      <c r="A180" s="154">
        <v>71</v>
      </c>
      <c r="B180" s="155" t="s">
        <v>275</v>
      </c>
      <c r="C180" s="156" t="s">
        <v>276</v>
      </c>
      <c r="D180" s="157" t="s">
        <v>106</v>
      </c>
      <c r="E180" s="158">
        <v>3</v>
      </c>
      <c r="F180" s="158">
        <v>0</v>
      </c>
      <c r="G180" s="159">
        <f>E180*F180</f>
        <v>0</v>
      </c>
      <c r="O180" s="153">
        <v>2</v>
      </c>
      <c r="AA180" s="132">
        <v>1</v>
      </c>
      <c r="AB180" s="132">
        <v>7</v>
      </c>
      <c r="AC180" s="132">
        <v>7</v>
      </c>
      <c r="AZ180" s="132">
        <v>2</v>
      </c>
      <c r="BA180" s="132">
        <f>IF(AZ180=1,G180,0)</f>
        <v>0</v>
      </c>
      <c r="BB180" s="132">
        <f>IF(AZ180=2,G180,0)</f>
        <v>0</v>
      </c>
      <c r="BC180" s="132">
        <f>IF(AZ180=3,G180,0)</f>
        <v>0</v>
      </c>
      <c r="BD180" s="132">
        <f>IF(AZ180=4,G180,0)</f>
        <v>0</v>
      </c>
      <c r="BE180" s="132">
        <f>IF(AZ180=5,G180,0)</f>
        <v>0</v>
      </c>
      <c r="CA180" s="153">
        <v>1</v>
      </c>
      <c r="CB180" s="153">
        <v>7</v>
      </c>
      <c r="CZ180" s="132">
        <v>2.4000000000000001E-4</v>
      </c>
    </row>
    <row r="181" spans="1:104" x14ac:dyDescent="0.2">
      <c r="A181" s="154">
        <v>72</v>
      </c>
      <c r="B181" s="155" t="s">
        <v>277</v>
      </c>
      <c r="C181" s="156" t="s">
        <v>278</v>
      </c>
      <c r="D181" s="157" t="s">
        <v>106</v>
      </c>
      <c r="E181" s="158">
        <v>29</v>
      </c>
      <c r="F181" s="158">
        <v>0</v>
      </c>
      <c r="G181" s="159">
        <f>E181*F181</f>
        <v>0</v>
      </c>
      <c r="O181" s="153">
        <v>2</v>
      </c>
      <c r="AA181" s="132">
        <v>1</v>
      </c>
      <c r="AB181" s="132">
        <v>7</v>
      </c>
      <c r="AC181" s="132">
        <v>7</v>
      </c>
      <c r="AZ181" s="132">
        <v>2</v>
      </c>
      <c r="BA181" s="132">
        <f>IF(AZ181=1,G181,0)</f>
        <v>0</v>
      </c>
      <c r="BB181" s="132">
        <f>IF(AZ181=2,G181,0)</f>
        <v>0</v>
      </c>
      <c r="BC181" s="132">
        <f>IF(AZ181=3,G181,0)</f>
        <v>0</v>
      </c>
      <c r="BD181" s="132">
        <f>IF(AZ181=4,G181,0)</f>
        <v>0</v>
      </c>
      <c r="BE181" s="132">
        <f>IF(AZ181=5,G181,0)</f>
        <v>0</v>
      </c>
      <c r="CA181" s="153">
        <v>1</v>
      </c>
      <c r="CB181" s="153">
        <v>7</v>
      </c>
      <c r="CZ181" s="132">
        <v>4.0000000000000003E-5</v>
      </c>
    </row>
    <row r="182" spans="1:104" x14ac:dyDescent="0.2">
      <c r="A182" s="160"/>
      <c r="B182" s="162"/>
      <c r="C182" s="203" t="s">
        <v>141</v>
      </c>
      <c r="D182" s="204"/>
      <c r="E182" s="163">
        <v>16</v>
      </c>
      <c r="F182" s="164"/>
      <c r="G182" s="165"/>
      <c r="M182" s="161" t="s">
        <v>141</v>
      </c>
      <c r="O182" s="153"/>
    </row>
    <row r="183" spans="1:104" x14ac:dyDescent="0.2">
      <c r="A183" s="160"/>
      <c r="B183" s="162"/>
      <c r="C183" s="203" t="s">
        <v>142</v>
      </c>
      <c r="D183" s="204"/>
      <c r="E183" s="163">
        <v>3</v>
      </c>
      <c r="F183" s="164"/>
      <c r="G183" s="165"/>
      <c r="M183" s="161" t="s">
        <v>142</v>
      </c>
      <c r="O183" s="153"/>
    </row>
    <row r="184" spans="1:104" x14ac:dyDescent="0.2">
      <c r="A184" s="160"/>
      <c r="B184" s="162"/>
      <c r="C184" s="203" t="s">
        <v>279</v>
      </c>
      <c r="D184" s="204"/>
      <c r="E184" s="163">
        <v>8</v>
      </c>
      <c r="F184" s="164"/>
      <c r="G184" s="165"/>
      <c r="M184" s="161" t="s">
        <v>279</v>
      </c>
      <c r="O184" s="153"/>
    </row>
    <row r="185" spans="1:104" x14ac:dyDescent="0.2">
      <c r="A185" s="160"/>
      <c r="B185" s="162"/>
      <c r="C185" s="203" t="s">
        <v>280</v>
      </c>
      <c r="D185" s="204"/>
      <c r="E185" s="163">
        <v>2</v>
      </c>
      <c r="F185" s="164"/>
      <c r="G185" s="165"/>
      <c r="M185" s="161" t="s">
        <v>280</v>
      </c>
      <c r="O185" s="153"/>
    </row>
    <row r="186" spans="1:104" x14ac:dyDescent="0.2">
      <c r="A186" s="154">
        <v>73</v>
      </c>
      <c r="B186" s="155" t="s">
        <v>281</v>
      </c>
      <c r="C186" s="156" t="s">
        <v>282</v>
      </c>
      <c r="D186" s="157" t="s">
        <v>106</v>
      </c>
      <c r="E186" s="158">
        <v>1</v>
      </c>
      <c r="F186" s="158">
        <v>0</v>
      </c>
      <c r="G186" s="159">
        <f>E186*F186</f>
        <v>0</v>
      </c>
      <c r="O186" s="153">
        <v>2</v>
      </c>
      <c r="AA186" s="132">
        <v>1</v>
      </c>
      <c r="AB186" s="132">
        <v>7</v>
      </c>
      <c r="AC186" s="132">
        <v>7</v>
      </c>
      <c r="AZ186" s="132">
        <v>2</v>
      </c>
      <c r="BA186" s="132">
        <f>IF(AZ186=1,G186,0)</f>
        <v>0</v>
      </c>
      <c r="BB186" s="132">
        <f>IF(AZ186=2,G186,0)</f>
        <v>0</v>
      </c>
      <c r="BC186" s="132">
        <f>IF(AZ186=3,G186,0)</f>
        <v>0</v>
      </c>
      <c r="BD186" s="132">
        <f>IF(AZ186=4,G186,0)</f>
        <v>0</v>
      </c>
      <c r="BE186" s="132">
        <f>IF(AZ186=5,G186,0)</f>
        <v>0</v>
      </c>
      <c r="CA186" s="153">
        <v>1</v>
      </c>
      <c r="CB186" s="153">
        <v>7</v>
      </c>
      <c r="CZ186" s="132">
        <v>0</v>
      </c>
    </row>
    <row r="187" spans="1:104" x14ac:dyDescent="0.2">
      <c r="A187" s="160"/>
      <c r="B187" s="162"/>
      <c r="C187" s="203" t="s">
        <v>224</v>
      </c>
      <c r="D187" s="204"/>
      <c r="E187" s="163">
        <v>0</v>
      </c>
      <c r="F187" s="164"/>
      <c r="G187" s="165"/>
      <c r="M187" s="161" t="s">
        <v>224</v>
      </c>
      <c r="O187" s="153"/>
    </row>
    <row r="188" spans="1:104" x14ac:dyDescent="0.2">
      <c r="A188" s="160"/>
      <c r="B188" s="162"/>
      <c r="C188" s="203" t="s">
        <v>283</v>
      </c>
      <c r="D188" s="204"/>
      <c r="E188" s="163">
        <v>1</v>
      </c>
      <c r="F188" s="164"/>
      <c r="G188" s="165"/>
      <c r="M188" s="161" t="s">
        <v>283</v>
      </c>
      <c r="O188" s="153"/>
    </row>
    <row r="189" spans="1:104" x14ac:dyDescent="0.2">
      <c r="A189" s="160"/>
      <c r="B189" s="162"/>
      <c r="C189" s="203" t="s">
        <v>249</v>
      </c>
      <c r="D189" s="204"/>
      <c r="E189" s="163">
        <v>0</v>
      </c>
      <c r="F189" s="164"/>
      <c r="G189" s="165"/>
      <c r="M189" s="161" t="s">
        <v>249</v>
      </c>
      <c r="O189" s="153"/>
    </row>
    <row r="190" spans="1:104" x14ac:dyDescent="0.2">
      <c r="A190" s="160"/>
      <c r="B190" s="162"/>
      <c r="C190" s="203" t="s">
        <v>242</v>
      </c>
      <c r="D190" s="204"/>
      <c r="E190" s="163">
        <v>0</v>
      </c>
      <c r="F190" s="164"/>
      <c r="G190" s="165"/>
      <c r="M190" s="161" t="s">
        <v>242</v>
      </c>
      <c r="O190" s="153"/>
    </row>
    <row r="191" spans="1:104" x14ac:dyDescent="0.2">
      <c r="A191" s="154">
        <v>74</v>
      </c>
      <c r="B191" s="155" t="s">
        <v>284</v>
      </c>
      <c r="C191" s="156" t="s">
        <v>285</v>
      </c>
      <c r="D191" s="157" t="s">
        <v>106</v>
      </c>
      <c r="E191" s="158">
        <v>1</v>
      </c>
      <c r="F191" s="158">
        <v>0</v>
      </c>
      <c r="G191" s="159">
        <f>E191*F191</f>
        <v>0</v>
      </c>
      <c r="O191" s="153">
        <v>2</v>
      </c>
      <c r="AA191" s="132">
        <v>1</v>
      </c>
      <c r="AB191" s="132">
        <v>0</v>
      </c>
      <c r="AC191" s="132">
        <v>0</v>
      </c>
      <c r="AZ191" s="132">
        <v>2</v>
      </c>
      <c r="BA191" s="132">
        <f>IF(AZ191=1,G191,0)</f>
        <v>0</v>
      </c>
      <c r="BB191" s="132">
        <f>IF(AZ191=2,G191,0)</f>
        <v>0</v>
      </c>
      <c r="BC191" s="132">
        <f>IF(AZ191=3,G191,0)</f>
        <v>0</v>
      </c>
      <c r="BD191" s="132">
        <f>IF(AZ191=4,G191,0)</f>
        <v>0</v>
      </c>
      <c r="BE191" s="132">
        <f>IF(AZ191=5,G191,0)</f>
        <v>0</v>
      </c>
      <c r="CA191" s="153">
        <v>1</v>
      </c>
      <c r="CB191" s="153">
        <v>0</v>
      </c>
      <c r="CZ191" s="132">
        <v>0</v>
      </c>
    </row>
    <row r="192" spans="1:104" x14ac:dyDescent="0.2">
      <c r="A192" s="160"/>
      <c r="B192" s="162"/>
      <c r="C192" s="203" t="s">
        <v>224</v>
      </c>
      <c r="D192" s="204"/>
      <c r="E192" s="163">
        <v>0</v>
      </c>
      <c r="F192" s="164"/>
      <c r="G192" s="165"/>
      <c r="M192" s="161" t="s">
        <v>224</v>
      </c>
      <c r="O192" s="153"/>
    </row>
    <row r="193" spans="1:104" x14ac:dyDescent="0.2">
      <c r="A193" s="160"/>
      <c r="B193" s="162"/>
      <c r="C193" s="203" t="s">
        <v>283</v>
      </c>
      <c r="D193" s="204"/>
      <c r="E193" s="163">
        <v>1</v>
      </c>
      <c r="F193" s="164"/>
      <c r="G193" s="165"/>
      <c r="M193" s="161" t="s">
        <v>283</v>
      </c>
      <c r="O193" s="153"/>
    </row>
    <row r="194" spans="1:104" x14ac:dyDescent="0.2">
      <c r="A194" s="160"/>
      <c r="B194" s="162"/>
      <c r="C194" s="203" t="s">
        <v>249</v>
      </c>
      <c r="D194" s="204"/>
      <c r="E194" s="163">
        <v>0</v>
      </c>
      <c r="F194" s="164"/>
      <c r="G194" s="165"/>
      <c r="M194" s="161" t="s">
        <v>249</v>
      </c>
      <c r="O194" s="153"/>
    </row>
    <row r="195" spans="1:104" x14ac:dyDescent="0.2">
      <c r="A195" s="160"/>
      <c r="B195" s="162"/>
      <c r="C195" s="203" t="s">
        <v>242</v>
      </c>
      <c r="D195" s="204"/>
      <c r="E195" s="163">
        <v>0</v>
      </c>
      <c r="F195" s="164"/>
      <c r="G195" s="165"/>
      <c r="M195" s="161" t="s">
        <v>242</v>
      </c>
      <c r="O195" s="153"/>
    </row>
    <row r="196" spans="1:104" x14ac:dyDescent="0.2">
      <c r="A196" s="154">
        <v>75</v>
      </c>
      <c r="B196" s="155" t="s">
        <v>286</v>
      </c>
      <c r="C196" s="156" t="s">
        <v>287</v>
      </c>
      <c r="D196" s="157" t="s">
        <v>106</v>
      </c>
      <c r="E196" s="158">
        <v>7</v>
      </c>
      <c r="F196" s="158">
        <v>0</v>
      </c>
      <c r="G196" s="159">
        <f>E196*F196</f>
        <v>0</v>
      </c>
      <c r="O196" s="153">
        <v>2</v>
      </c>
      <c r="AA196" s="132">
        <v>1</v>
      </c>
      <c r="AB196" s="132">
        <v>7</v>
      </c>
      <c r="AC196" s="132">
        <v>7</v>
      </c>
      <c r="AZ196" s="132">
        <v>2</v>
      </c>
      <c r="BA196" s="132">
        <f>IF(AZ196=1,G196,0)</f>
        <v>0</v>
      </c>
      <c r="BB196" s="132">
        <f>IF(AZ196=2,G196,0)</f>
        <v>0</v>
      </c>
      <c r="BC196" s="132">
        <f>IF(AZ196=3,G196,0)</f>
        <v>0</v>
      </c>
      <c r="BD196" s="132">
        <f>IF(AZ196=4,G196,0)</f>
        <v>0</v>
      </c>
      <c r="BE196" s="132">
        <f>IF(AZ196=5,G196,0)</f>
        <v>0</v>
      </c>
      <c r="CA196" s="153">
        <v>1</v>
      </c>
      <c r="CB196" s="153">
        <v>7</v>
      </c>
      <c r="CZ196" s="132">
        <v>1.2999999999999999E-4</v>
      </c>
    </row>
    <row r="197" spans="1:104" x14ac:dyDescent="0.2">
      <c r="A197" s="160"/>
      <c r="B197" s="162"/>
      <c r="C197" s="203" t="s">
        <v>224</v>
      </c>
      <c r="D197" s="204"/>
      <c r="E197" s="163">
        <v>0</v>
      </c>
      <c r="F197" s="164"/>
      <c r="G197" s="165"/>
      <c r="M197" s="161" t="s">
        <v>224</v>
      </c>
      <c r="O197" s="153"/>
    </row>
    <row r="198" spans="1:104" x14ac:dyDescent="0.2">
      <c r="A198" s="160"/>
      <c r="B198" s="162"/>
      <c r="C198" s="203" t="s">
        <v>225</v>
      </c>
      <c r="D198" s="204"/>
      <c r="E198" s="163">
        <v>7</v>
      </c>
      <c r="F198" s="164"/>
      <c r="G198" s="165"/>
      <c r="M198" s="161" t="s">
        <v>225</v>
      </c>
      <c r="O198" s="153"/>
    </row>
    <row r="199" spans="1:104" x14ac:dyDescent="0.2">
      <c r="A199" s="160"/>
      <c r="B199" s="162"/>
      <c r="C199" s="203" t="s">
        <v>249</v>
      </c>
      <c r="D199" s="204"/>
      <c r="E199" s="163">
        <v>0</v>
      </c>
      <c r="F199" s="164"/>
      <c r="G199" s="165"/>
      <c r="M199" s="161" t="s">
        <v>249</v>
      </c>
      <c r="O199" s="153"/>
    </row>
    <row r="200" spans="1:104" x14ac:dyDescent="0.2">
      <c r="A200" s="160"/>
      <c r="B200" s="162"/>
      <c r="C200" s="203" t="s">
        <v>242</v>
      </c>
      <c r="D200" s="204"/>
      <c r="E200" s="163">
        <v>0</v>
      </c>
      <c r="F200" s="164"/>
      <c r="G200" s="165"/>
      <c r="M200" s="161" t="s">
        <v>242</v>
      </c>
      <c r="O200" s="153"/>
    </row>
    <row r="201" spans="1:104" ht="22.5" x14ac:dyDescent="0.2">
      <c r="A201" s="154">
        <v>76</v>
      </c>
      <c r="B201" s="155" t="s">
        <v>288</v>
      </c>
      <c r="C201" s="156" t="s">
        <v>289</v>
      </c>
      <c r="D201" s="157" t="s">
        <v>106</v>
      </c>
      <c r="E201" s="158">
        <v>3</v>
      </c>
      <c r="F201" s="158">
        <v>0</v>
      </c>
      <c r="G201" s="159">
        <f>E201*F201</f>
        <v>0</v>
      </c>
      <c r="O201" s="153">
        <v>2</v>
      </c>
      <c r="AA201" s="132">
        <v>3</v>
      </c>
      <c r="AB201" s="132">
        <v>7</v>
      </c>
      <c r="AC201" s="132">
        <v>64271102</v>
      </c>
      <c r="AZ201" s="132">
        <v>2</v>
      </c>
      <c r="BA201" s="132">
        <f>IF(AZ201=1,G201,0)</f>
        <v>0</v>
      </c>
      <c r="BB201" s="132">
        <f>IF(AZ201=2,G201,0)</f>
        <v>0</v>
      </c>
      <c r="BC201" s="132">
        <f>IF(AZ201=3,G201,0)</f>
        <v>0</v>
      </c>
      <c r="BD201" s="132">
        <f>IF(AZ201=4,G201,0)</f>
        <v>0</v>
      </c>
      <c r="BE201" s="132">
        <f>IF(AZ201=5,G201,0)</f>
        <v>0</v>
      </c>
      <c r="CA201" s="153">
        <v>3</v>
      </c>
      <c r="CB201" s="153">
        <v>7</v>
      </c>
      <c r="CZ201" s="132">
        <v>1.4E-2</v>
      </c>
    </row>
    <row r="202" spans="1:104" x14ac:dyDescent="0.2">
      <c r="A202" s="154">
        <v>77</v>
      </c>
      <c r="B202" s="155" t="s">
        <v>290</v>
      </c>
      <c r="C202" s="156" t="s">
        <v>291</v>
      </c>
      <c r="D202" s="157" t="s">
        <v>106</v>
      </c>
      <c r="E202" s="158">
        <v>26</v>
      </c>
      <c r="F202" s="158"/>
      <c r="G202" s="159">
        <f>E202*F202</f>
        <v>0</v>
      </c>
      <c r="O202" s="153">
        <v>2</v>
      </c>
      <c r="AA202" s="132">
        <v>12</v>
      </c>
      <c r="AB202" s="132">
        <v>1</v>
      </c>
      <c r="AC202" s="132">
        <v>6</v>
      </c>
      <c r="AZ202" s="132">
        <v>2</v>
      </c>
      <c r="BA202" s="132">
        <f>IF(AZ202=1,G202,0)</f>
        <v>0</v>
      </c>
      <c r="BB202" s="132">
        <f>IF(AZ202=2,G202,0)</f>
        <v>0</v>
      </c>
      <c r="BC202" s="132">
        <f>IF(AZ202=3,G202,0)</f>
        <v>0</v>
      </c>
      <c r="BD202" s="132">
        <f>IF(AZ202=4,G202,0)</f>
        <v>0</v>
      </c>
      <c r="BE202" s="132">
        <f>IF(AZ202=5,G202,0)</f>
        <v>0</v>
      </c>
      <c r="CA202" s="153">
        <v>12</v>
      </c>
      <c r="CB202" s="153">
        <v>1</v>
      </c>
      <c r="CZ202" s="132">
        <v>1E-3</v>
      </c>
    </row>
    <row r="203" spans="1:104" x14ac:dyDescent="0.2">
      <c r="A203" s="160"/>
      <c r="B203" s="162"/>
      <c r="C203" s="203" t="s">
        <v>141</v>
      </c>
      <c r="D203" s="204"/>
      <c r="E203" s="163">
        <v>16</v>
      </c>
      <c r="F203" s="164"/>
      <c r="G203" s="165"/>
      <c r="M203" s="161" t="s">
        <v>141</v>
      </c>
      <c r="O203" s="153"/>
    </row>
    <row r="204" spans="1:104" x14ac:dyDescent="0.2">
      <c r="A204" s="160"/>
      <c r="B204" s="162"/>
      <c r="C204" s="203" t="s">
        <v>142</v>
      </c>
      <c r="D204" s="204"/>
      <c r="E204" s="163">
        <v>3</v>
      </c>
      <c r="F204" s="164"/>
      <c r="G204" s="165"/>
      <c r="M204" s="161" t="s">
        <v>142</v>
      </c>
      <c r="O204" s="153"/>
    </row>
    <row r="205" spans="1:104" x14ac:dyDescent="0.2">
      <c r="A205" s="160"/>
      <c r="B205" s="162"/>
      <c r="C205" s="203" t="s">
        <v>143</v>
      </c>
      <c r="D205" s="204"/>
      <c r="E205" s="163">
        <v>6</v>
      </c>
      <c r="F205" s="164"/>
      <c r="G205" s="165"/>
      <c r="M205" s="161" t="s">
        <v>143</v>
      </c>
      <c r="O205" s="153"/>
    </row>
    <row r="206" spans="1:104" x14ac:dyDescent="0.2">
      <c r="A206" s="160"/>
      <c r="B206" s="162"/>
      <c r="C206" s="203" t="s">
        <v>157</v>
      </c>
      <c r="D206" s="204"/>
      <c r="E206" s="163">
        <v>1</v>
      </c>
      <c r="F206" s="164"/>
      <c r="G206" s="165"/>
      <c r="M206" s="161" t="s">
        <v>157</v>
      </c>
      <c r="O206" s="153"/>
    </row>
    <row r="207" spans="1:104" x14ac:dyDescent="0.2">
      <c r="A207" s="154">
        <v>78</v>
      </c>
      <c r="B207" s="155" t="s">
        <v>292</v>
      </c>
      <c r="C207" s="156" t="s">
        <v>293</v>
      </c>
      <c r="D207" s="157" t="s">
        <v>106</v>
      </c>
      <c r="E207" s="158">
        <v>25</v>
      </c>
      <c r="F207" s="158">
        <v>0</v>
      </c>
      <c r="G207" s="159">
        <f>E207*F207</f>
        <v>0</v>
      </c>
      <c r="O207" s="153">
        <v>2</v>
      </c>
      <c r="AA207" s="132">
        <v>12</v>
      </c>
      <c r="AB207" s="132">
        <v>1</v>
      </c>
      <c r="AC207" s="132">
        <v>8</v>
      </c>
      <c r="AZ207" s="132">
        <v>2</v>
      </c>
      <c r="BA207" s="132">
        <f>IF(AZ207=1,G207,0)</f>
        <v>0</v>
      </c>
      <c r="BB207" s="132">
        <f>IF(AZ207=2,G207,0)</f>
        <v>0</v>
      </c>
      <c r="BC207" s="132">
        <f>IF(AZ207=3,G207,0)</f>
        <v>0</v>
      </c>
      <c r="BD207" s="132">
        <f>IF(AZ207=4,G207,0)</f>
        <v>0</v>
      </c>
      <c r="BE207" s="132">
        <f>IF(AZ207=5,G207,0)</f>
        <v>0</v>
      </c>
      <c r="CA207" s="153">
        <v>12</v>
      </c>
      <c r="CB207" s="153">
        <v>1</v>
      </c>
      <c r="CZ207" s="132">
        <v>0</v>
      </c>
    </row>
    <row r="208" spans="1:104" x14ac:dyDescent="0.2">
      <c r="A208" s="160"/>
      <c r="B208" s="162"/>
      <c r="C208" s="203" t="s">
        <v>141</v>
      </c>
      <c r="D208" s="204"/>
      <c r="E208" s="163">
        <v>16</v>
      </c>
      <c r="F208" s="164"/>
      <c r="G208" s="165"/>
      <c r="M208" s="161" t="s">
        <v>141</v>
      </c>
      <c r="O208" s="153"/>
    </row>
    <row r="209" spans="1:104" x14ac:dyDescent="0.2">
      <c r="A209" s="160"/>
      <c r="B209" s="162"/>
      <c r="C209" s="203" t="s">
        <v>142</v>
      </c>
      <c r="D209" s="204"/>
      <c r="E209" s="163">
        <v>3</v>
      </c>
      <c r="F209" s="164"/>
      <c r="G209" s="165"/>
      <c r="M209" s="161" t="s">
        <v>142</v>
      </c>
      <c r="O209" s="153"/>
    </row>
    <row r="210" spans="1:104" x14ac:dyDescent="0.2">
      <c r="A210" s="160"/>
      <c r="B210" s="162"/>
      <c r="C210" s="203" t="s">
        <v>143</v>
      </c>
      <c r="D210" s="204"/>
      <c r="E210" s="163">
        <v>6</v>
      </c>
      <c r="F210" s="164"/>
      <c r="G210" s="165"/>
      <c r="M210" s="161" t="s">
        <v>143</v>
      </c>
      <c r="O210" s="153"/>
    </row>
    <row r="211" spans="1:104" x14ac:dyDescent="0.2">
      <c r="A211" s="154">
        <v>79</v>
      </c>
      <c r="B211" s="155" t="s">
        <v>294</v>
      </c>
      <c r="C211" s="156" t="s">
        <v>295</v>
      </c>
      <c r="D211" s="157" t="s">
        <v>106</v>
      </c>
      <c r="E211" s="158">
        <v>25</v>
      </c>
      <c r="F211" s="158">
        <v>0</v>
      </c>
      <c r="G211" s="159">
        <f>E211*F211</f>
        <v>0</v>
      </c>
      <c r="O211" s="153">
        <v>2</v>
      </c>
      <c r="AA211" s="132">
        <v>12</v>
      </c>
      <c r="AB211" s="132">
        <v>1</v>
      </c>
      <c r="AC211" s="132">
        <v>10</v>
      </c>
      <c r="AZ211" s="132">
        <v>2</v>
      </c>
      <c r="BA211" s="132">
        <f>IF(AZ211=1,G211,0)</f>
        <v>0</v>
      </c>
      <c r="BB211" s="132">
        <f>IF(AZ211=2,G211,0)</f>
        <v>0</v>
      </c>
      <c r="BC211" s="132">
        <f>IF(AZ211=3,G211,0)</f>
        <v>0</v>
      </c>
      <c r="BD211" s="132">
        <f>IF(AZ211=4,G211,0)</f>
        <v>0</v>
      </c>
      <c r="BE211" s="132">
        <f>IF(AZ211=5,G211,0)</f>
        <v>0</v>
      </c>
      <c r="CA211" s="153">
        <v>12</v>
      </c>
      <c r="CB211" s="153">
        <v>1</v>
      </c>
      <c r="CZ211" s="132">
        <v>0</v>
      </c>
    </row>
    <row r="212" spans="1:104" x14ac:dyDescent="0.2">
      <c r="A212" s="160"/>
      <c r="B212" s="162"/>
      <c r="C212" s="203" t="s">
        <v>141</v>
      </c>
      <c r="D212" s="204"/>
      <c r="E212" s="163">
        <v>16</v>
      </c>
      <c r="F212" s="164"/>
      <c r="G212" s="165"/>
      <c r="M212" s="161" t="s">
        <v>141</v>
      </c>
      <c r="O212" s="153"/>
    </row>
    <row r="213" spans="1:104" x14ac:dyDescent="0.2">
      <c r="A213" s="160"/>
      <c r="B213" s="162"/>
      <c r="C213" s="203" t="s">
        <v>142</v>
      </c>
      <c r="D213" s="204"/>
      <c r="E213" s="163">
        <v>3</v>
      </c>
      <c r="F213" s="164"/>
      <c r="G213" s="165"/>
      <c r="M213" s="161" t="s">
        <v>142</v>
      </c>
      <c r="O213" s="153"/>
    </row>
    <row r="214" spans="1:104" x14ac:dyDescent="0.2">
      <c r="A214" s="160"/>
      <c r="B214" s="162"/>
      <c r="C214" s="203" t="s">
        <v>143</v>
      </c>
      <c r="D214" s="204"/>
      <c r="E214" s="163">
        <v>6</v>
      </c>
      <c r="F214" s="164"/>
      <c r="G214" s="165"/>
      <c r="M214" s="161" t="s">
        <v>143</v>
      </c>
      <c r="O214" s="153"/>
    </row>
    <row r="215" spans="1:104" x14ac:dyDescent="0.2">
      <c r="A215" s="154">
        <v>80</v>
      </c>
      <c r="B215" s="155" t="s">
        <v>296</v>
      </c>
      <c r="C215" s="156" t="s">
        <v>297</v>
      </c>
      <c r="D215" s="157" t="s">
        <v>106</v>
      </c>
      <c r="E215" s="158">
        <v>7</v>
      </c>
      <c r="F215" s="158">
        <v>0</v>
      </c>
      <c r="G215" s="159">
        <f>E215*F215</f>
        <v>0</v>
      </c>
      <c r="O215" s="153">
        <v>2</v>
      </c>
      <c r="AA215" s="132">
        <v>12</v>
      </c>
      <c r="AB215" s="132">
        <v>1</v>
      </c>
      <c r="AC215" s="132">
        <v>11</v>
      </c>
      <c r="AZ215" s="132">
        <v>2</v>
      </c>
      <c r="BA215" s="132">
        <f>IF(AZ215=1,G215,0)</f>
        <v>0</v>
      </c>
      <c r="BB215" s="132">
        <f>IF(AZ215=2,G215,0)</f>
        <v>0</v>
      </c>
      <c r="BC215" s="132">
        <f>IF(AZ215=3,G215,0)</f>
        <v>0</v>
      </c>
      <c r="BD215" s="132">
        <f>IF(AZ215=4,G215,0)</f>
        <v>0</v>
      </c>
      <c r="BE215" s="132">
        <f>IF(AZ215=5,G215,0)</f>
        <v>0</v>
      </c>
      <c r="CA215" s="153">
        <v>12</v>
      </c>
      <c r="CB215" s="153">
        <v>1</v>
      </c>
      <c r="CZ215" s="132">
        <v>0</v>
      </c>
    </row>
    <row r="216" spans="1:104" x14ac:dyDescent="0.2">
      <c r="A216" s="160"/>
      <c r="B216" s="162"/>
      <c r="C216" s="203" t="s">
        <v>238</v>
      </c>
      <c r="D216" s="204"/>
      <c r="E216" s="163">
        <v>3</v>
      </c>
      <c r="F216" s="164"/>
      <c r="G216" s="165"/>
      <c r="M216" s="161" t="s">
        <v>238</v>
      </c>
      <c r="O216" s="153"/>
    </row>
    <row r="217" spans="1:104" x14ac:dyDescent="0.2">
      <c r="A217" s="160"/>
      <c r="B217" s="162"/>
      <c r="C217" s="203" t="s">
        <v>239</v>
      </c>
      <c r="D217" s="204"/>
      <c r="E217" s="163">
        <v>2</v>
      </c>
      <c r="F217" s="164"/>
      <c r="G217" s="165"/>
      <c r="M217" s="161" t="s">
        <v>239</v>
      </c>
      <c r="O217" s="153"/>
    </row>
    <row r="218" spans="1:104" x14ac:dyDescent="0.2">
      <c r="A218" s="160"/>
      <c r="B218" s="162"/>
      <c r="C218" s="203" t="s">
        <v>227</v>
      </c>
      <c r="D218" s="204"/>
      <c r="E218" s="163">
        <v>2</v>
      </c>
      <c r="F218" s="164"/>
      <c r="G218" s="165"/>
      <c r="M218" s="161" t="s">
        <v>227</v>
      </c>
      <c r="O218" s="153"/>
    </row>
    <row r="219" spans="1:104" x14ac:dyDescent="0.2">
      <c r="A219" s="154">
        <v>81</v>
      </c>
      <c r="B219" s="155" t="s">
        <v>298</v>
      </c>
      <c r="C219" s="156" t="s">
        <v>299</v>
      </c>
      <c r="D219" s="157" t="s">
        <v>198</v>
      </c>
      <c r="E219" s="158">
        <v>1</v>
      </c>
      <c r="F219" s="158">
        <v>0</v>
      </c>
      <c r="G219" s="159">
        <f t="shared" ref="G219:G226" si="18">E219*F219</f>
        <v>0</v>
      </c>
      <c r="O219" s="153">
        <v>2</v>
      </c>
      <c r="AA219" s="132">
        <v>12</v>
      </c>
      <c r="AB219" s="132">
        <v>1</v>
      </c>
      <c r="AC219" s="132">
        <v>12</v>
      </c>
      <c r="AZ219" s="132">
        <v>2</v>
      </c>
      <c r="BA219" s="132">
        <f t="shared" ref="BA219:BA226" si="19">IF(AZ219=1,G219,0)</f>
        <v>0</v>
      </c>
      <c r="BB219" s="132">
        <f t="shared" ref="BB219:BB226" si="20">IF(AZ219=2,G219,0)</f>
        <v>0</v>
      </c>
      <c r="BC219" s="132">
        <f t="shared" ref="BC219:BC226" si="21">IF(AZ219=3,G219,0)</f>
        <v>0</v>
      </c>
      <c r="BD219" s="132">
        <f t="shared" ref="BD219:BD226" si="22">IF(AZ219=4,G219,0)</f>
        <v>0</v>
      </c>
      <c r="BE219" s="132">
        <f t="shared" ref="BE219:BE226" si="23">IF(AZ219=5,G219,0)</f>
        <v>0</v>
      </c>
      <c r="CA219" s="153">
        <v>12</v>
      </c>
      <c r="CB219" s="153">
        <v>1</v>
      </c>
      <c r="CZ219" s="132">
        <v>0</v>
      </c>
    </row>
    <row r="220" spans="1:104" x14ac:dyDescent="0.2">
      <c r="A220" s="154">
        <v>82</v>
      </c>
      <c r="B220" s="155" t="s">
        <v>300</v>
      </c>
      <c r="C220" s="156" t="s">
        <v>301</v>
      </c>
      <c r="D220" s="157" t="s">
        <v>302</v>
      </c>
      <c r="E220" s="158">
        <v>7</v>
      </c>
      <c r="F220" s="158">
        <v>0</v>
      </c>
      <c r="G220" s="159">
        <f t="shared" si="18"/>
        <v>0</v>
      </c>
      <c r="O220" s="153">
        <v>2</v>
      </c>
      <c r="AA220" s="132">
        <v>12</v>
      </c>
      <c r="AB220" s="132">
        <v>1</v>
      </c>
      <c r="AC220" s="132">
        <v>13</v>
      </c>
      <c r="AZ220" s="132">
        <v>2</v>
      </c>
      <c r="BA220" s="132">
        <f t="shared" si="19"/>
        <v>0</v>
      </c>
      <c r="BB220" s="132">
        <f t="shared" si="20"/>
        <v>0</v>
      </c>
      <c r="BC220" s="132">
        <f t="shared" si="21"/>
        <v>0</v>
      </c>
      <c r="BD220" s="132">
        <f t="shared" si="22"/>
        <v>0</v>
      </c>
      <c r="BE220" s="132">
        <f t="shared" si="23"/>
        <v>0</v>
      </c>
      <c r="CA220" s="153">
        <v>12</v>
      </c>
      <c r="CB220" s="153">
        <v>1</v>
      </c>
      <c r="CZ220" s="132">
        <v>0</v>
      </c>
    </row>
    <row r="221" spans="1:104" x14ac:dyDescent="0.2">
      <c r="A221" s="154">
        <v>83</v>
      </c>
      <c r="B221" s="155" t="s">
        <v>303</v>
      </c>
      <c r="C221" s="156" t="s">
        <v>304</v>
      </c>
      <c r="D221" s="157" t="s">
        <v>106</v>
      </c>
      <c r="E221" s="158">
        <v>7</v>
      </c>
      <c r="F221" s="158">
        <v>0</v>
      </c>
      <c r="G221" s="159">
        <f t="shared" si="18"/>
        <v>0</v>
      </c>
      <c r="O221" s="153">
        <v>2</v>
      </c>
      <c r="AA221" s="132">
        <v>12</v>
      </c>
      <c r="AB221" s="132">
        <v>1</v>
      </c>
      <c r="AC221" s="132">
        <v>14</v>
      </c>
      <c r="AZ221" s="132">
        <v>2</v>
      </c>
      <c r="BA221" s="132">
        <f t="shared" si="19"/>
        <v>0</v>
      </c>
      <c r="BB221" s="132">
        <f t="shared" si="20"/>
        <v>0</v>
      </c>
      <c r="BC221" s="132">
        <f t="shared" si="21"/>
        <v>0</v>
      </c>
      <c r="BD221" s="132">
        <f t="shared" si="22"/>
        <v>0</v>
      </c>
      <c r="BE221" s="132">
        <f t="shared" si="23"/>
        <v>0</v>
      </c>
      <c r="CA221" s="153">
        <v>12</v>
      </c>
      <c r="CB221" s="153">
        <v>1</v>
      </c>
      <c r="CZ221" s="132">
        <v>0</v>
      </c>
    </row>
    <row r="222" spans="1:104" x14ac:dyDescent="0.2">
      <c r="A222" s="154">
        <v>84</v>
      </c>
      <c r="B222" s="155" t="s">
        <v>305</v>
      </c>
      <c r="C222" s="156" t="s">
        <v>306</v>
      </c>
      <c r="D222" s="157" t="s">
        <v>106</v>
      </c>
      <c r="E222" s="158">
        <v>7</v>
      </c>
      <c r="F222" s="158">
        <v>0</v>
      </c>
      <c r="G222" s="159">
        <f t="shared" si="18"/>
        <v>0</v>
      </c>
      <c r="O222" s="153">
        <v>2</v>
      </c>
      <c r="AA222" s="132">
        <v>12</v>
      </c>
      <c r="AB222" s="132">
        <v>1</v>
      </c>
      <c r="AC222" s="132">
        <v>153</v>
      </c>
      <c r="AZ222" s="132">
        <v>2</v>
      </c>
      <c r="BA222" s="132">
        <f t="shared" si="19"/>
        <v>0</v>
      </c>
      <c r="BB222" s="132">
        <f t="shared" si="20"/>
        <v>0</v>
      </c>
      <c r="BC222" s="132">
        <f t="shared" si="21"/>
        <v>0</v>
      </c>
      <c r="BD222" s="132">
        <f t="shared" si="22"/>
        <v>0</v>
      </c>
      <c r="BE222" s="132">
        <f t="shared" si="23"/>
        <v>0</v>
      </c>
      <c r="CA222" s="153">
        <v>12</v>
      </c>
      <c r="CB222" s="153">
        <v>1</v>
      </c>
      <c r="CZ222" s="132">
        <v>0</v>
      </c>
    </row>
    <row r="223" spans="1:104" x14ac:dyDescent="0.2">
      <c r="A223" s="154">
        <v>85</v>
      </c>
      <c r="B223" s="155" t="s">
        <v>307</v>
      </c>
      <c r="C223" s="156" t="s">
        <v>308</v>
      </c>
      <c r="D223" s="157" t="s">
        <v>106</v>
      </c>
      <c r="E223" s="158">
        <v>7</v>
      </c>
      <c r="F223" s="158">
        <v>0</v>
      </c>
      <c r="G223" s="159">
        <f t="shared" si="18"/>
        <v>0</v>
      </c>
      <c r="O223" s="153">
        <v>2</v>
      </c>
      <c r="AA223" s="132">
        <v>12</v>
      </c>
      <c r="AB223" s="132">
        <v>1</v>
      </c>
      <c r="AC223" s="132">
        <v>15</v>
      </c>
      <c r="AZ223" s="132">
        <v>2</v>
      </c>
      <c r="BA223" s="132">
        <f t="shared" si="19"/>
        <v>0</v>
      </c>
      <c r="BB223" s="132">
        <f t="shared" si="20"/>
        <v>0</v>
      </c>
      <c r="BC223" s="132">
        <f t="shared" si="21"/>
        <v>0</v>
      </c>
      <c r="BD223" s="132">
        <f t="shared" si="22"/>
        <v>0</v>
      </c>
      <c r="BE223" s="132">
        <f t="shared" si="23"/>
        <v>0</v>
      </c>
      <c r="CA223" s="153">
        <v>12</v>
      </c>
      <c r="CB223" s="153">
        <v>1</v>
      </c>
      <c r="CZ223" s="132">
        <v>0</v>
      </c>
    </row>
    <row r="224" spans="1:104" x14ac:dyDescent="0.2">
      <c r="A224" s="154">
        <v>86</v>
      </c>
      <c r="B224" s="155" t="s">
        <v>309</v>
      </c>
      <c r="C224" s="156" t="s">
        <v>310</v>
      </c>
      <c r="D224" s="157" t="s">
        <v>73</v>
      </c>
      <c r="E224" s="158">
        <v>3</v>
      </c>
      <c r="F224" s="158">
        <v>0</v>
      </c>
      <c r="G224" s="159">
        <f t="shared" si="18"/>
        <v>0</v>
      </c>
      <c r="O224" s="153">
        <v>2</v>
      </c>
      <c r="AA224" s="132">
        <v>12</v>
      </c>
      <c r="AB224" s="132">
        <v>1</v>
      </c>
      <c r="AC224" s="132">
        <v>16</v>
      </c>
      <c r="AZ224" s="132">
        <v>2</v>
      </c>
      <c r="BA224" s="132">
        <f t="shared" si="19"/>
        <v>0</v>
      </c>
      <c r="BB224" s="132">
        <f t="shared" si="20"/>
        <v>0</v>
      </c>
      <c r="BC224" s="132">
        <f t="shared" si="21"/>
        <v>0</v>
      </c>
      <c r="BD224" s="132">
        <f t="shared" si="22"/>
        <v>0</v>
      </c>
      <c r="BE224" s="132">
        <f t="shared" si="23"/>
        <v>0</v>
      </c>
      <c r="CA224" s="153">
        <v>12</v>
      </c>
      <c r="CB224" s="153">
        <v>1</v>
      </c>
      <c r="CZ224" s="132">
        <v>1.7940000000000001E-2</v>
      </c>
    </row>
    <row r="225" spans="1:104" x14ac:dyDescent="0.2">
      <c r="A225" s="154">
        <v>87</v>
      </c>
      <c r="B225" s="155" t="s">
        <v>311</v>
      </c>
      <c r="C225" s="156" t="s">
        <v>312</v>
      </c>
      <c r="D225" s="157" t="s">
        <v>73</v>
      </c>
      <c r="E225" s="158">
        <v>3</v>
      </c>
      <c r="F225" s="158">
        <v>0</v>
      </c>
      <c r="G225" s="159">
        <f t="shared" si="18"/>
        <v>0</v>
      </c>
      <c r="O225" s="153">
        <v>2</v>
      </c>
      <c r="AA225" s="132">
        <v>12</v>
      </c>
      <c r="AB225" s="132">
        <v>1</v>
      </c>
      <c r="AC225" s="132">
        <v>131</v>
      </c>
      <c r="AZ225" s="132">
        <v>2</v>
      </c>
      <c r="BA225" s="132">
        <f t="shared" si="19"/>
        <v>0</v>
      </c>
      <c r="BB225" s="132">
        <f t="shared" si="20"/>
        <v>0</v>
      </c>
      <c r="BC225" s="132">
        <f t="shared" si="21"/>
        <v>0</v>
      </c>
      <c r="BD225" s="132">
        <f t="shared" si="22"/>
        <v>0</v>
      </c>
      <c r="BE225" s="132">
        <f t="shared" si="23"/>
        <v>0</v>
      </c>
      <c r="CA225" s="153">
        <v>12</v>
      </c>
      <c r="CB225" s="153">
        <v>1</v>
      </c>
      <c r="CZ225" s="132">
        <v>1.7940000000000001E-2</v>
      </c>
    </row>
    <row r="226" spans="1:104" x14ac:dyDescent="0.2">
      <c r="A226" s="154">
        <v>88</v>
      </c>
      <c r="B226" s="155" t="s">
        <v>313</v>
      </c>
      <c r="C226" s="156" t="s">
        <v>314</v>
      </c>
      <c r="D226" s="157" t="s">
        <v>106</v>
      </c>
      <c r="E226" s="158">
        <v>3</v>
      </c>
      <c r="F226" s="158">
        <v>0</v>
      </c>
      <c r="G226" s="159">
        <f t="shared" si="18"/>
        <v>0</v>
      </c>
      <c r="O226" s="153">
        <v>2</v>
      </c>
      <c r="AA226" s="132">
        <v>12</v>
      </c>
      <c r="AB226" s="132">
        <v>1</v>
      </c>
      <c r="AC226" s="132">
        <v>21</v>
      </c>
      <c r="AZ226" s="132">
        <v>2</v>
      </c>
      <c r="BA226" s="132">
        <f t="shared" si="19"/>
        <v>0</v>
      </c>
      <c r="BB226" s="132">
        <f t="shared" si="20"/>
        <v>0</v>
      </c>
      <c r="BC226" s="132">
        <f t="shared" si="21"/>
        <v>0</v>
      </c>
      <c r="BD226" s="132">
        <f t="shared" si="22"/>
        <v>0</v>
      </c>
      <c r="BE226" s="132">
        <f t="shared" si="23"/>
        <v>0</v>
      </c>
      <c r="CA226" s="153">
        <v>12</v>
      </c>
      <c r="CB226" s="153">
        <v>1</v>
      </c>
      <c r="CZ226" s="132">
        <v>1E-3</v>
      </c>
    </row>
    <row r="227" spans="1:104" x14ac:dyDescent="0.2">
      <c r="A227" s="160"/>
      <c r="B227" s="162"/>
      <c r="C227" s="203" t="s">
        <v>315</v>
      </c>
      <c r="D227" s="204"/>
      <c r="E227" s="163">
        <v>0</v>
      </c>
      <c r="F227" s="164"/>
      <c r="G227" s="165"/>
      <c r="M227" s="161" t="s">
        <v>315</v>
      </c>
      <c r="O227" s="153"/>
    </row>
    <row r="228" spans="1:104" x14ac:dyDescent="0.2">
      <c r="A228" s="160"/>
      <c r="B228" s="162"/>
      <c r="C228" s="203" t="s">
        <v>151</v>
      </c>
      <c r="D228" s="204"/>
      <c r="E228" s="163">
        <v>2</v>
      </c>
      <c r="F228" s="164"/>
      <c r="G228" s="165"/>
      <c r="M228" s="161" t="s">
        <v>151</v>
      </c>
      <c r="O228" s="153"/>
    </row>
    <row r="229" spans="1:104" x14ac:dyDescent="0.2">
      <c r="A229" s="160"/>
      <c r="B229" s="162"/>
      <c r="C229" s="203" t="s">
        <v>152</v>
      </c>
      <c r="D229" s="204"/>
      <c r="E229" s="163">
        <v>1</v>
      </c>
      <c r="F229" s="164"/>
      <c r="G229" s="165"/>
      <c r="M229" s="161" t="s">
        <v>152</v>
      </c>
      <c r="O229" s="153"/>
    </row>
    <row r="230" spans="1:104" ht="22.5" x14ac:dyDescent="0.2">
      <c r="A230" s="154">
        <v>89</v>
      </c>
      <c r="B230" s="155" t="s">
        <v>316</v>
      </c>
      <c r="C230" s="156" t="s">
        <v>317</v>
      </c>
      <c r="D230" s="157" t="s">
        <v>106</v>
      </c>
      <c r="E230" s="158">
        <v>3</v>
      </c>
      <c r="F230" s="158">
        <v>0</v>
      </c>
      <c r="G230" s="159">
        <f>E230*F230</f>
        <v>0</v>
      </c>
      <c r="O230" s="153">
        <v>2</v>
      </c>
      <c r="AA230" s="132">
        <v>12</v>
      </c>
      <c r="AB230" s="132">
        <v>1</v>
      </c>
      <c r="AC230" s="132">
        <v>23</v>
      </c>
      <c r="AZ230" s="132">
        <v>2</v>
      </c>
      <c r="BA230" s="132">
        <f>IF(AZ230=1,G230,0)</f>
        <v>0</v>
      </c>
      <c r="BB230" s="132">
        <f>IF(AZ230=2,G230,0)</f>
        <v>0</v>
      </c>
      <c r="BC230" s="132">
        <f>IF(AZ230=3,G230,0)</f>
        <v>0</v>
      </c>
      <c r="BD230" s="132">
        <f>IF(AZ230=4,G230,0)</f>
        <v>0</v>
      </c>
      <c r="BE230" s="132">
        <f>IF(AZ230=5,G230,0)</f>
        <v>0</v>
      </c>
      <c r="CA230" s="153">
        <v>12</v>
      </c>
      <c r="CB230" s="153">
        <v>1</v>
      </c>
      <c r="CZ230" s="132">
        <v>1E-3</v>
      </c>
    </row>
    <row r="231" spans="1:104" x14ac:dyDescent="0.2">
      <c r="A231" s="160"/>
      <c r="B231" s="162"/>
      <c r="C231" s="203" t="s">
        <v>315</v>
      </c>
      <c r="D231" s="204"/>
      <c r="E231" s="163">
        <v>0</v>
      </c>
      <c r="F231" s="164"/>
      <c r="G231" s="165"/>
      <c r="M231" s="161" t="s">
        <v>315</v>
      </c>
      <c r="O231" s="153"/>
    </row>
    <row r="232" spans="1:104" x14ac:dyDescent="0.2">
      <c r="A232" s="160"/>
      <c r="B232" s="162"/>
      <c r="C232" s="203" t="s">
        <v>151</v>
      </c>
      <c r="D232" s="204"/>
      <c r="E232" s="163">
        <v>2</v>
      </c>
      <c r="F232" s="164"/>
      <c r="G232" s="165"/>
      <c r="M232" s="161" t="s">
        <v>151</v>
      </c>
      <c r="O232" s="153"/>
    </row>
    <row r="233" spans="1:104" x14ac:dyDescent="0.2">
      <c r="A233" s="160"/>
      <c r="B233" s="162"/>
      <c r="C233" s="203" t="s">
        <v>152</v>
      </c>
      <c r="D233" s="204"/>
      <c r="E233" s="163">
        <v>1</v>
      </c>
      <c r="F233" s="164"/>
      <c r="G233" s="165"/>
      <c r="M233" s="161" t="s">
        <v>152</v>
      </c>
      <c r="O233" s="153"/>
    </row>
    <row r="234" spans="1:104" x14ac:dyDescent="0.2">
      <c r="A234" s="160"/>
      <c r="B234" s="162"/>
      <c r="C234" s="203" t="s">
        <v>318</v>
      </c>
      <c r="D234" s="204"/>
      <c r="E234" s="163">
        <v>0</v>
      </c>
      <c r="F234" s="164"/>
      <c r="G234" s="165"/>
      <c r="M234" s="161">
        <v>0</v>
      </c>
      <c r="O234" s="153"/>
    </row>
    <row r="235" spans="1:104" x14ac:dyDescent="0.2">
      <c r="A235" s="154">
        <v>90</v>
      </c>
      <c r="B235" s="155" t="s">
        <v>319</v>
      </c>
      <c r="C235" s="156" t="s">
        <v>320</v>
      </c>
      <c r="D235" s="157" t="s">
        <v>106</v>
      </c>
      <c r="E235" s="158">
        <v>18</v>
      </c>
      <c r="F235" s="158">
        <v>0</v>
      </c>
      <c r="G235" s="159">
        <f>E235*F235</f>
        <v>0</v>
      </c>
      <c r="O235" s="153">
        <v>2</v>
      </c>
      <c r="AA235" s="132">
        <v>12</v>
      </c>
      <c r="AB235" s="132">
        <v>1</v>
      </c>
      <c r="AC235" s="132">
        <v>24</v>
      </c>
      <c r="AZ235" s="132">
        <v>2</v>
      </c>
      <c r="BA235" s="132">
        <f>IF(AZ235=1,G235,0)</f>
        <v>0</v>
      </c>
      <c r="BB235" s="132">
        <f>IF(AZ235=2,G235,0)</f>
        <v>0</v>
      </c>
      <c r="BC235" s="132">
        <f>IF(AZ235=3,G235,0)</f>
        <v>0</v>
      </c>
      <c r="BD235" s="132">
        <f>IF(AZ235=4,G235,0)</f>
        <v>0</v>
      </c>
      <c r="BE235" s="132">
        <f>IF(AZ235=5,G235,0)</f>
        <v>0</v>
      </c>
      <c r="CA235" s="153">
        <v>12</v>
      </c>
      <c r="CB235" s="153">
        <v>1</v>
      </c>
      <c r="CZ235" s="132">
        <v>1E-3</v>
      </c>
    </row>
    <row r="236" spans="1:104" x14ac:dyDescent="0.2">
      <c r="A236" s="160"/>
      <c r="B236" s="162"/>
      <c r="C236" s="203" t="s">
        <v>225</v>
      </c>
      <c r="D236" s="204"/>
      <c r="E236" s="163">
        <v>7</v>
      </c>
      <c r="F236" s="164"/>
      <c r="G236" s="165"/>
      <c r="M236" s="161" t="s">
        <v>225</v>
      </c>
      <c r="O236" s="153"/>
    </row>
    <row r="237" spans="1:104" x14ac:dyDescent="0.2">
      <c r="A237" s="160"/>
      <c r="B237" s="162"/>
      <c r="C237" s="203" t="s">
        <v>226</v>
      </c>
      <c r="D237" s="204"/>
      <c r="E237" s="163">
        <v>4</v>
      </c>
      <c r="F237" s="164"/>
      <c r="G237" s="165"/>
      <c r="M237" s="161" t="s">
        <v>226</v>
      </c>
      <c r="O237" s="153"/>
    </row>
    <row r="238" spans="1:104" x14ac:dyDescent="0.2">
      <c r="A238" s="160"/>
      <c r="B238" s="162"/>
      <c r="C238" s="203" t="s">
        <v>230</v>
      </c>
      <c r="D238" s="204"/>
      <c r="E238" s="163">
        <v>4</v>
      </c>
      <c r="F238" s="164"/>
      <c r="G238" s="165"/>
      <c r="M238" s="161" t="s">
        <v>230</v>
      </c>
      <c r="O238" s="153"/>
    </row>
    <row r="239" spans="1:104" x14ac:dyDescent="0.2">
      <c r="A239" s="160"/>
      <c r="B239" s="162"/>
      <c r="C239" s="203" t="s">
        <v>151</v>
      </c>
      <c r="D239" s="204"/>
      <c r="E239" s="163">
        <v>2</v>
      </c>
      <c r="F239" s="164"/>
      <c r="G239" s="165"/>
      <c r="M239" s="161" t="s">
        <v>151</v>
      </c>
      <c r="O239" s="153"/>
    </row>
    <row r="240" spans="1:104" x14ac:dyDescent="0.2">
      <c r="A240" s="160"/>
      <c r="B240" s="162"/>
      <c r="C240" s="203" t="s">
        <v>152</v>
      </c>
      <c r="D240" s="204"/>
      <c r="E240" s="163">
        <v>1</v>
      </c>
      <c r="F240" s="164"/>
      <c r="G240" s="165"/>
      <c r="M240" s="161" t="s">
        <v>152</v>
      </c>
      <c r="O240" s="153"/>
    </row>
    <row r="241" spans="1:104" x14ac:dyDescent="0.2">
      <c r="A241" s="154">
        <v>91</v>
      </c>
      <c r="B241" s="155" t="s">
        <v>321</v>
      </c>
      <c r="C241" s="156" t="s">
        <v>322</v>
      </c>
      <c r="D241" s="157" t="s">
        <v>106</v>
      </c>
      <c r="E241" s="158">
        <v>3</v>
      </c>
      <c r="F241" s="158">
        <v>0</v>
      </c>
      <c r="G241" s="159">
        <f>E241*F241</f>
        <v>0</v>
      </c>
      <c r="O241" s="153">
        <v>2</v>
      </c>
      <c r="AA241" s="132">
        <v>12</v>
      </c>
      <c r="AB241" s="132">
        <v>1</v>
      </c>
      <c r="AC241" s="132">
        <v>25</v>
      </c>
      <c r="AZ241" s="132">
        <v>2</v>
      </c>
      <c r="BA241" s="132">
        <f>IF(AZ241=1,G241,0)</f>
        <v>0</v>
      </c>
      <c r="BB241" s="132">
        <f>IF(AZ241=2,G241,0)</f>
        <v>0</v>
      </c>
      <c r="BC241" s="132">
        <f>IF(AZ241=3,G241,0)</f>
        <v>0</v>
      </c>
      <c r="BD241" s="132">
        <f>IF(AZ241=4,G241,0)</f>
        <v>0</v>
      </c>
      <c r="BE241" s="132">
        <f>IF(AZ241=5,G241,0)</f>
        <v>0</v>
      </c>
      <c r="CA241" s="153">
        <v>12</v>
      </c>
      <c r="CB241" s="153">
        <v>1</v>
      </c>
      <c r="CZ241" s="132">
        <v>1E-3</v>
      </c>
    </row>
    <row r="242" spans="1:104" x14ac:dyDescent="0.2">
      <c r="A242" s="160"/>
      <c r="B242" s="162"/>
      <c r="C242" s="203" t="s">
        <v>151</v>
      </c>
      <c r="D242" s="204"/>
      <c r="E242" s="163">
        <v>2</v>
      </c>
      <c r="F242" s="164"/>
      <c r="G242" s="165"/>
      <c r="M242" s="161" t="s">
        <v>151</v>
      </c>
      <c r="O242" s="153"/>
    </row>
    <row r="243" spans="1:104" x14ac:dyDescent="0.2">
      <c r="A243" s="160"/>
      <c r="B243" s="162"/>
      <c r="C243" s="203" t="s">
        <v>152</v>
      </c>
      <c r="D243" s="204"/>
      <c r="E243" s="163">
        <v>1</v>
      </c>
      <c r="F243" s="164"/>
      <c r="G243" s="165"/>
      <c r="M243" s="161" t="s">
        <v>152</v>
      </c>
      <c r="O243" s="153"/>
    </row>
    <row r="244" spans="1:104" x14ac:dyDescent="0.2">
      <c r="A244" s="154">
        <v>92</v>
      </c>
      <c r="B244" s="155" t="s">
        <v>323</v>
      </c>
      <c r="C244" s="156" t="s">
        <v>324</v>
      </c>
      <c r="D244" s="157" t="s">
        <v>106</v>
      </c>
      <c r="E244" s="158">
        <v>15</v>
      </c>
      <c r="F244" s="158">
        <v>0</v>
      </c>
      <c r="G244" s="159">
        <f>E244*F244</f>
        <v>0</v>
      </c>
      <c r="O244" s="153">
        <v>2</v>
      </c>
      <c r="AA244" s="132">
        <v>12</v>
      </c>
      <c r="AB244" s="132">
        <v>1</v>
      </c>
      <c r="AC244" s="132">
        <v>149</v>
      </c>
      <c r="AZ244" s="132">
        <v>2</v>
      </c>
      <c r="BA244" s="132">
        <f>IF(AZ244=1,G244,0)</f>
        <v>0</v>
      </c>
      <c r="BB244" s="132">
        <f>IF(AZ244=2,G244,0)</f>
        <v>0</v>
      </c>
      <c r="BC244" s="132">
        <f>IF(AZ244=3,G244,0)</f>
        <v>0</v>
      </c>
      <c r="BD244" s="132">
        <f>IF(AZ244=4,G244,0)</f>
        <v>0</v>
      </c>
      <c r="BE244" s="132">
        <f>IF(AZ244=5,G244,0)</f>
        <v>0</v>
      </c>
      <c r="CA244" s="153">
        <v>12</v>
      </c>
      <c r="CB244" s="153">
        <v>1</v>
      </c>
      <c r="CZ244" s="132">
        <v>1E-3</v>
      </c>
    </row>
    <row r="245" spans="1:104" x14ac:dyDescent="0.2">
      <c r="A245" s="160"/>
      <c r="B245" s="162"/>
      <c r="C245" s="203" t="s">
        <v>224</v>
      </c>
      <c r="D245" s="204"/>
      <c r="E245" s="163">
        <v>0</v>
      </c>
      <c r="F245" s="164"/>
      <c r="G245" s="165"/>
      <c r="M245" s="161" t="s">
        <v>224</v>
      </c>
      <c r="O245" s="153"/>
    </row>
    <row r="246" spans="1:104" x14ac:dyDescent="0.2">
      <c r="A246" s="160"/>
      <c r="B246" s="162"/>
      <c r="C246" s="203" t="s">
        <v>225</v>
      </c>
      <c r="D246" s="204"/>
      <c r="E246" s="163">
        <v>7</v>
      </c>
      <c r="F246" s="164"/>
      <c r="G246" s="165"/>
      <c r="M246" s="161" t="s">
        <v>225</v>
      </c>
      <c r="O246" s="153"/>
    </row>
    <row r="247" spans="1:104" x14ac:dyDescent="0.2">
      <c r="A247" s="160"/>
      <c r="B247" s="162"/>
      <c r="C247" s="203" t="s">
        <v>226</v>
      </c>
      <c r="D247" s="204"/>
      <c r="E247" s="163">
        <v>4</v>
      </c>
      <c r="F247" s="164"/>
      <c r="G247" s="165"/>
      <c r="M247" s="161" t="s">
        <v>226</v>
      </c>
      <c r="O247" s="153"/>
    </row>
    <row r="248" spans="1:104" x14ac:dyDescent="0.2">
      <c r="A248" s="160"/>
      <c r="B248" s="162"/>
      <c r="C248" s="203" t="s">
        <v>230</v>
      </c>
      <c r="D248" s="204"/>
      <c r="E248" s="163">
        <v>4</v>
      </c>
      <c r="F248" s="164"/>
      <c r="G248" s="165"/>
      <c r="M248" s="161" t="s">
        <v>230</v>
      </c>
      <c r="O248" s="153"/>
    </row>
    <row r="249" spans="1:104" x14ac:dyDescent="0.2">
      <c r="A249" s="154">
        <v>93</v>
      </c>
      <c r="B249" s="155" t="s">
        <v>325</v>
      </c>
      <c r="C249" s="156" t="s">
        <v>326</v>
      </c>
      <c r="D249" s="157" t="s">
        <v>61</v>
      </c>
      <c r="E249" s="158"/>
      <c r="F249" s="158"/>
      <c r="G249" s="159">
        <f>E249*F249</f>
        <v>0</v>
      </c>
      <c r="O249" s="153">
        <v>2</v>
      </c>
      <c r="AA249" s="132">
        <v>7</v>
      </c>
      <c r="AB249" s="132">
        <v>1002</v>
      </c>
      <c r="AC249" s="132">
        <v>5</v>
      </c>
      <c r="AZ249" s="132">
        <v>2</v>
      </c>
      <c r="BA249" s="132">
        <f>IF(AZ249=1,G249,0)</f>
        <v>0</v>
      </c>
      <c r="BB249" s="132">
        <f>IF(AZ249=2,G249,0)</f>
        <v>0</v>
      </c>
      <c r="BC249" s="132">
        <f>IF(AZ249=3,G249,0)</f>
        <v>0</v>
      </c>
      <c r="BD249" s="132">
        <f>IF(AZ249=4,G249,0)</f>
        <v>0</v>
      </c>
      <c r="BE249" s="132">
        <f>IF(AZ249=5,G249,0)</f>
        <v>0</v>
      </c>
      <c r="CA249" s="153">
        <v>7</v>
      </c>
      <c r="CB249" s="153">
        <v>1002</v>
      </c>
      <c r="CZ249" s="132">
        <v>0</v>
      </c>
    </row>
    <row r="250" spans="1:104" x14ac:dyDescent="0.2">
      <c r="A250" s="154">
        <v>94</v>
      </c>
      <c r="B250" s="155" t="s">
        <v>327</v>
      </c>
      <c r="C250" s="156" t="s">
        <v>328</v>
      </c>
      <c r="D250" s="157" t="s">
        <v>61</v>
      </c>
      <c r="E250" s="158"/>
      <c r="F250" s="158"/>
      <c r="G250" s="159">
        <f>E250*F250</f>
        <v>0</v>
      </c>
      <c r="O250" s="153">
        <v>2</v>
      </c>
      <c r="AA250" s="132">
        <v>7</v>
      </c>
      <c r="AB250" s="132">
        <v>1002</v>
      </c>
      <c r="AC250" s="132">
        <v>5</v>
      </c>
      <c r="AZ250" s="132">
        <v>2</v>
      </c>
      <c r="BA250" s="132">
        <f>IF(AZ250=1,G250,0)</f>
        <v>0</v>
      </c>
      <c r="BB250" s="132">
        <f>IF(AZ250=2,G250,0)</f>
        <v>0</v>
      </c>
      <c r="BC250" s="132">
        <f>IF(AZ250=3,G250,0)</f>
        <v>0</v>
      </c>
      <c r="BD250" s="132">
        <f>IF(AZ250=4,G250,0)</f>
        <v>0</v>
      </c>
      <c r="BE250" s="132">
        <f>IF(AZ250=5,G250,0)</f>
        <v>0</v>
      </c>
      <c r="CA250" s="153">
        <v>7</v>
      </c>
      <c r="CB250" s="153">
        <v>1002</v>
      </c>
      <c r="CZ250" s="132">
        <v>0</v>
      </c>
    </row>
    <row r="251" spans="1:104" x14ac:dyDescent="0.2">
      <c r="A251" s="166"/>
      <c r="B251" s="167" t="s">
        <v>74</v>
      </c>
      <c r="C251" s="168" t="str">
        <f>CONCATENATE(B93," ",C93)</f>
        <v>725 Zařizovací předměty</v>
      </c>
      <c r="D251" s="169"/>
      <c r="E251" s="170"/>
      <c r="F251" s="171"/>
      <c r="G251" s="172">
        <f>SUM(G93:G250)</f>
        <v>0</v>
      </c>
      <c r="O251" s="153">
        <v>4</v>
      </c>
      <c r="BA251" s="173">
        <f>SUM(BA93:BA250)</f>
        <v>0</v>
      </c>
      <c r="BB251" s="173">
        <f>SUM(BB93:BB250)</f>
        <v>0</v>
      </c>
      <c r="BC251" s="173">
        <f>SUM(BC93:BC250)</f>
        <v>0</v>
      </c>
      <c r="BD251" s="173">
        <f>SUM(BD93:BD250)</f>
        <v>0</v>
      </c>
      <c r="BE251" s="173">
        <f>SUM(BE93:BE250)</f>
        <v>0</v>
      </c>
    </row>
    <row r="252" spans="1:104" x14ac:dyDescent="0.2">
      <c r="A252" s="147" t="s">
        <v>72</v>
      </c>
      <c r="B252" s="148" t="s">
        <v>329</v>
      </c>
      <c r="C252" s="149" t="s">
        <v>330</v>
      </c>
      <c r="D252" s="150"/>
      <c r="E252" s="151"/>
      <c r="F252" s="151"/>
      <c r="G252" s="152"/>
      <c r="O252" s="153">
        <v>1</v>
      </c>
    </row>
    <row r="253" spans="1:104" x14ac:dyDescent="0.2">
      <c r="A253" s="154">
        <v>95</v>
      </c>
      <c r="B253" s="155" t="s">
        <v>331</v>
      </c>
      <c r="C253" s="156" t="s">
        <v>332</v>
      </c>
      <c r="D253" s="157" t="s">
        <v>111</v>
      </c>
      <c r="E253" s="158">
        <v>32.10228</v>
      </c>
      <c r="F253" s="158">
        <v>0</v>
      </c>
      <c r="G253" s="159">
        <f t="shared" ref="G253:G260" si="24">E253*F253</f>
        <v>0</v>
      </c>
      <c r="O253" s="153">
        <v>2</v>
      </c>
      <c r="AA253" s="132">
        <v>8</v>
      </c>
      <c r="AB253" s="132">
        <v>1</v>
      </c>
      <c r="AC253" s="132">
        <v>3</v>
      </c>
      <c r="AZ253" s="132">
        <v>1</v>
      </c>
      <c r="BA253" s="132">
        <f t="shared" ref="BA253:BA260" si="25">IF(AZ253=1,G253,0)</f>
        <v>0</v>
      </c>
      <c r="BB253" s="132">
        <f t="shared" ref="BB253:BB260" si="26">IF(AZ253=2,G253,0)</f>
        <v>0</v>
      </c>
      <c r="BC253" s="132">
        <f t="shared" ref="BC253:BC260" si="27">IF(AZ253=3,G253,0)</f>
        <v>0</v>
      </c>
      <c r="BD253" s="132">
        <f t="shared" ref="BD253:BD260" si="28">IF(AZ253=4,G253,0)</f>
        <v>0</v>
      </c>
      <c r="BE253" s="132">
        <f t="shared" ref="BE253:BE260" si="29">IF(AZ253=5,G253,0)</f>
        <v>0</v>
      </c>
      <c r="CA253" s="153">
        <v>8</v>
      </c>
      <c r="CB253" s="153">
        <v>1</v>
      </c>
      <c r="CZ253" s="132">
        <v>0</v>
      </c>
    </row>
    <row r="254" spans="1:104" x14ac:dyDescent="0.2">
      <c r="A254" s="154">
        <v>96</v>
      </c>
      <c r="B254" s="155" t="s">
        <v>333</v>
      </c>
      <c r="C254" s="156" t="s">
        <v>334</v>
      </c>
      <c r="D254" s="157" t="s">
        <v>111</v>
      </c>
      <c r="E254" s="158">
        <v>160.51140000000001</v>
      </c>
      <c r="F254" s="158">
        <v>0</v>
      </c>
      <c r="G254" s="159">
        <f t="shared" si="24"/>
        <v>0</v>
      </c>
      <c r="O254" s="153">
        <v>2</v>
      </c>
      <c r="AA254" s="132">
        <v>8</v>
      </c>
      <c r="AB254" s="132">
        <v>0</v>
      </c>
      <c r="AC254" s="132">
        <v>3</v>
      </c>
      <c r="AZ254" s="132">
        <v>1</v>
      </c>
      <c r="BA254" s="132">
        <f t="shared" si="25"/>
        <v>0</v>
      </c>
      <c r="BB254" s="132">
        <f t="shared" si="26"/>
        <v>0</v>
      </c>
      <c r="BC254" s="132">
        <f t="shared" si="27"/>
        <v>0</v>
      </c>
      <c r="BD254" s="132">
        <f t="shared" si="28"/>
        <v>0</v>
      </c>
      <c r="BE254" s="132">
        <f t="shared" si="29"/>
        <v>0</v>
      </c>
      <c r="CA254" s="153">
        <v>8</v>
      </c>
      <c r="CB254" s="153">
        <v>0</v>
      </c>
      <c r="CZ254" s="132">
        <v>0</v>
      </c>
    </row>
    <row r="255" spans="1:104" x14ac:dyDescent="0.2">
      <c r="A255" s="154">
        <v>97</v>
      </c>
      <c r="B255" s="155" t="s">
        <v>335</v>
      </c>
      <c r="C255" s="156" t="s">
        <v>336</v>
      </c>
      <c r="D255" s="157" t="s">
        <v>111</v>
      </c>
      <c r="E255" s="158">
        <v>32.10228</v>
      </c>
      <c r="F255" s="158">
        <v>0</v>
      </c>
      <c r="G255" s="159">
        <f t="shared" si="24"/>
        <v>0</v>
      </c>
      <c r="O255" s="153">
        <v>2</v>
      </c>
      <c r="AA255" s="132">
        <v>8</v>
      </c>
      <c r="AB255" s="132">
        <v>1</v>
      </c>
      <c r="AC255" s="132">
        <v>3</v>
      </c>
      <c r="AZ255" s="132">
        <v>1</v>
      </c>
      <c r="BA255" s="132">
        <f t="shared" si="25"/>
        <v>0</v>
      </c>
      <c r="BB255" s="132">
        <f t="shared" si="26"/>
        <v>0</v>
      </c>
      <c r="BC255" s="132">
        <f t="shared" si="27"/>
        <v>0</v>
      </c>
      <c r="BD255" s="132">
        <f t="shared" si="28"/>
        <v>0</v>
      </c>
      <c r="BE255" s="132">
        <f t="shared" si="29"/>
        <v>0</v>
      </c>
      <c r="CA255" s="153">
        <v>8</v>
      </c>
      <c r="CB255" s="153">
        <v>1</v>
      </c>
      <c r="CZ255" s="132">
        <v>0</v>
      </c>
    </row>
    <row r="256" spans="1:104" x14ac:dyDescent="0.2">
      <c r="A256" s="154">
        <v>98</v>
      </c>
      <c r="B256" s="155" t="s">
        <v>337</v>
      </c>
      <c r="C256" s="156" t="s">
        <v>338</v>
      </c>
      <c r="D256" s="157" t="s">
        <v>111</v>
      </c>
      <c r="E256" s="158">
        <v>609.94331999999997</v>
      </c>
      <c r="F256" s="158">
        <v>0</v>
      </c>
      <c r="G256" s="159">
        <f t="shared" si="24"/>
        <v>0</v>
      </c>
      <c r="O256" s="153">
        <v>2</v>
      </c>
      <c r="AA256" s="132">
        <v>8</v>
      </c>
      <c r="AB256" s="132">
        <v>1</v>
      </c>
      <c r="AC256" s="132">
        <v>3</v>
      </c>
      <c r="AZ256" s="132">
        <v>1</v>
      </c>
      <c r="BA256" s="132">
        <f t="shared" si="25"/>
        <v>0</v>
      </c>
      <c r="BB256" s="132">
        <f t="shared" si="26"/>
        <v>0</v>
      </c>
      <c r="BC256" s="132">
        <f t="shared" si="27"/>
        <v>0</v>
      </c>
      <c r="BD256" s="132">
        <f t="shared" si="28"/>
        <v>0</v>
      </c>
      <c r="BE256" s="132">
        <f t="shared" si="29"/>
        <v>0</v>
      </c>
      <c r="CA256" s="153">
        <v>8</v>
      </c>
      <c r="CB256" s="153">
        <v>1</v>
      </c>
      <c r="CZ256" s="132">
        <v>0</v>
      </c>
    </row>
    <row r="257" spans="1:104" x14ac:dyDescent="0.2">
      <c r="A257" s="154">
        <v>99</v>
      </c>
      <c r="B257" s="155" t="s">
        <v>339</v>
      </c>
      <c r="C257" s="156" t="s">
        <v>340</v>
      </c>
      <c r="D257" s="157" t="s">
        <v>111</v>
      </c>
      <c r="E257" s="158">
        <v>32.10228</v>
      </c>
      <c r="F257" s="158">
        <v>0</v>
      </c>
      <c r="G257" s="159">
        <f t="shared" si="24"/>
        <v>0</v>
      </c>
      <c r="O257" s="153">
        <v>2</v>
      </c>
      <c r="AA257" s="132">
        <v>8</v>
      </c>
      <c r="AB257" s="132">
        <v>1</v>
      </c>
      <c r="AC257" s="132">
        <v>3</v>
      </c>
      <c r="AZ257" s="132">
        <v>1</v>
      </c>
      <c r="BA257" s="132">
        <f t="shared" si="25"/>
        <v>0</v>
      </c>
      <c r="BB257" s="132">
        <f t="shared" si="26"/>
        <v>0</v>
      </c>
      <c r="BC257" s="132">
        <f t="shared" si="27"/>
        <v>0</v>
      </c>
      <c r="BD257" s="132">
        <f t="shared" si="28"/>
        <v>0</v>
      </c>
      <c r="BE257" s="132">
        <f t="shared" si="29"/>
        <v>0</v>
      </c>
      <c r="CA257" s="153">
        <v>8</v>
      </c>
      <c r="CB257" s="153">
        <v>1</v>
      </c>
      <c r="CZ257" s="132">
        <v>0</v>
      </c>
    </row>
    <row r="258" spans="1:104" x14ac:dyDescent="0.2">
      <c r="A258" s="154">
        <v>100</v>
      </c>
      <c r="B258" s="155" t="s">
        <v>341</v>
      </c>
      <c r="C258" s="156" t="s">
        <v>342</v>
      </c>
      <c r="D258" s="157" t="s">
        <v>111</v>
      </c>
      <c r="E258" s="158">
        <v>32.10228</v>
      </c>
      <c r="F258" s="158">
        <v>0</v>
      </c>
      <c r="G258" s="159">
        <f t="shared" si="24"/>
        <v>0</v>
      </c>
      <c r="O258" s="153">
        <v>2</v>
      </c>
      <c r="AA258" s="132">
        <v>8</v>
      </c>
      <c r="AB258" s="132">
        <v>0</v>
      </c>
      <c r="AC258" s="132">
        <v>3</v>
      </c>
      <c r="AZ258" s="132">
        <v>1</v>
      </c>
      <c r="BA258" s="132">
        <f t="shared" si="25"/>
        <v>0</v>
      </c>
      <c r="BB258" s="132">
        <f t="shared" si="26"/>
        <v>0</v>
      </c>
      <c r="BC258" s="132">
        <f t="shared" si="27"/>
        <v>0</v>
      </c>
      <c r="BD258" s="132">
        <f t="shared" si="28"/>
        <v>0</v>
      </c>
      <c r="BE258" s="132">
        <f t="shared" si="29"/>
        <v>0</v>
      </c>
      <c r="CA258" s="153">
        <v>8</v>
      </c>
      <c r="CB258" s="153">
        <v>0</v>
      </c>
      <c r="CZ258" s="132">
        <v>0</v>
      </c>
    </row>
    <row r="259" spans="1:104" x14ac:dyDescent="0.2">
      <c r="A259" s="154">
        <v>101</v>
      </c>
      <c r="B259" s="155" t="s">
        <v>343</v>
      </c>
      <c r="C259" s="156" t="s">
        <v>344</v>
      </c>
      <c r="D259" s="157" t="s">
        <v>111</v>
      </c>
      <c r="E259" s="158">
        <v>32.10228</v>
      </c>
      <c r="F259" s="158">
        <v>0</v>
      </c>
      <c r="G259" s="159">
        <f t="shared" si="24"/>
        <v>0</v>
      </c>
      <c r="O259" s="153">
        <v>2</v>
      </c>
      <c r="AA259" s="132">
        <v>8</v>
      </c>
      <c r="AB259" s="132">
        <v>1</v>
      </c>
      <c r="AC259" s="132">
        <v>3</v>
      </c>
      <c r="AZ259" s="132">
        <v>1</v>
      </c>
      <c r="BA259" s="132">
        <f t="shared" si="25"/>
        <v>0</v>
      </c>
      <c r="BB259" s="132">
        <f t="shared" si="26"/>
        <v>0</v>
      </c>
      <c r="BC259" s="132">
        <f t="shared" si="27"/>
        <v>0</v>
      </c>
      <c r="BD259" s="132">
        <f t="shared" si="28"/>
        <v>0</v>
      </c>
      <c r="BE259" s="132">
        <f t="shared" si="29"/>
        <v>0</v>
      </c>
      <c r="CA259" s="153">
        <v>8</v>
      </c>
      <c r="CB259" s="153">
        <v>1</v>
      </c>
      <c r="CZ259" s="132">
        <v>0</v>
      </c>
    </row>
    <row r="260" spans="1:104" x14ac:dyDescent="0.2">
      <c r="A260" s="154">
        <v>102</v>
      </c>
      <c r="B260" s="155" t="s">
        <v>345</v>
      </c>
      <c r="C260" s="156" t="s">
        <v>346</v>
      </c>
      <c r="D260" s="157" t="s">
        <v>111</v>
      </c>
      <c r="E260" s="158">
        <v>32.10228</v>
      </c>
      <c r="F260" s="158">
        <v>0</v>
      </c>
      <c r="G260" s="159">
        <f t="shared" si="24"/>
        <v>0</v>
      </c>
      <c r="O260" s="153">
        <v>2</v>
      </c>
      <c r="AA260" s="132">
        <v>8</v>
      </c>
      <c r="AB260" s="132">
        <v>0</v>
      </c>
      <c r="AC260" s="132">
        <v>3</v>
      </c>
      <c r="AZ260" s="132">
        <v>1</v>
      </c>
      <c r="BA260" s="132">
        <f t="shared" si="25"/>
        <v>0</v>
      </c>
      <c r="BB260" s="132">
        <f t="shared" si="26"/>
        <v>0</v>
      </c>
      <c r="BC260" s="132">
        <f t="shared" si="27"/>
        <v>0</v>
      </c>
      <c r="BD260" s="132">
        <f t="shared" si="28"/>
        <v>0</v>
      </c>
      <c r="BE260" s="132">
        <f t="shared" si="29"/>
        <v>0</v>
      </c>
      <c r="CA260" s="153">
        <v>8</v>
      </c>
      <c r="CB260" s="153">
        <v>0</v>
      </c>
      <c r="CZ260" s="132">
        <v>0</v>
      </c>
    </row>
    <row r="261" spans="1:104" x14ac:dyDescent="0.2">
      <c r="A261" s="166"/>
      <c r="B261" s="167" t="s">
        <v>74</v>
      </c>
      <c r="C261" s="168" t="str">
        <f>CONCATENATE(B252," ",C252)</f>
        <v>D96 Přesuny suti a vybouraných hmot</v>
      </c>
      <c r="D261" s="169"/>
      <c r="E261" s="170"/>
      <c r="F261" s="171"/>
      <c r="G261" s="172">
        <f>SUM(G252:G260)</f>
        <v>0</v>
      </c>
      <c r="O261" s="153">
        <v>4</v>
      </c>
      <c r="BA261" s="173">
        <f>SUM(BA252:BA260)</f>
        <v>0</v>
      </c>
      <c r="BB261" s="173">
        <f>SUM(BB252:BB260)</f>
        <v>0</v>
      </c>
      <c r="BC261" s="173">
        <f>SUM(BC252:BC260)</f>
        <v>0</v>
      </c>
      <c r="BD261" s="173">
        <f>SUM(BD252:BD260)</f>
        <v>0</v>
      </c>
      <c r="BE261" s="173">
        <f>SUM(BE252:BE260)</f>
        <v>0</v>
      </c>
    </row>
    <row r="262" spans="1:104" x14ac:dyDescent="0.2">
      <c r="E262" s="132"/>
    </row>
    <row r="263" spans="1:104" x14ac:dyDescent="0.2">
      <c r="E263" s="132"/>
    </row>
    <row r="264" spans="1:104" x14ac:dyDescent="0.2">
      <c r="E264" s="132"/>
    </row>
    <row r="265" spans="1:104" x14ac:dyDescent="0.2">
      <c r="E265" s="132"/>
    </row>
    <row r="266" spans="1:104" x14ac:dyDescent="0.2">
      <c r="E266" s="132"/>
    </row>
    <row r="267" spans="1:104" x14ac:dyDescent="0.2">
      <c r="E267" s="132"/>
    </row>
    <row r="268" spans="1:104" x14ac:dyDescent="0.2">
      <c r="E268" s="132"/>
    </row>
    <row r="269" spans="1:104" x14ac:dyDescent="0.2">
      <c r="E269" s="132"/>
    </row>
    <row r="270" spans="1:104" x14ac:dyDescent="0.2">
      <c r="E270" s="132"/>
    </row>
    <row r="271" spans="1:104" x14ac:dyDescent="0.2">
      <c r="E271" s="132"/>
    </row>
    <row r="272" spans="1:104" x14ac:dyDescent="0.2">
      <c r="E272" s="132"/>
    </row>
    <row r="273" spans="5:5" x14ac:dyDescent="0.2">
      <c r="E273" s="132"/>
    </row>
    <row r="274" spans="5:5" x14ac:dyDescent="0.2">
      <c r="E274" s="132"/>
    </row>
    <row r="275" spans="5:5" x14ac:dyDescent="0.2">
      <c r="E275" s="132"/>
    </row>
    <row r="276" spans="5:5" x14ac:dyDescent="0.2">
      <c r="E276" s="132"/>
    </row>
    <row r="277" spans="5:5" x14ac:dyDescent="0.2">
      <c r="E277" s="132"/>
    </row>
    <row r="278" spans="5:5" x14ac:dyDescent="0.2">
      <c r="E278" s="132"/>
    </row>
    <row r="279" spans="5:5" x14ac:dyDescent="0.2">
      <c r="E279" s="132"/>
    </row>
    <row r="280" spans="5:5" x14ac:dyDescent="0.2">
      <c r="E280" s="132"/>
    </row>
    <row r="281" spans="5:5" x14ac:dyDescent="0.2">
      <c r="E281" s="132"/>
    </row>
    <row r="282" spans="5:5" x14ac:dyDescent="0.2">
      <c r="E282" s="132"/>
    </row>
    <row r="283" spans="5:5" x14ac:dyDescent="0.2">
      <c r="E283" s="132"/>
    </row>
    <row r="284" spans="5:5" x14ac:dyDescent="0.2">
      <c r="E284" s="132"/>
    </row>
    <row r="285" spans="5:5" x14ac:dyDescent="0.2">
      <c r="E285" s="132"/>
    </row>
    <row r="286" spans="5:5" x14ac:dyDescent="0.2">
      <c r="E286" s="132"/>
    </row>
    <row r="287" spans="5:5" x14ac:dyDescent="0.2">
      <c r="E287" s="132"/>
    </row>
    <row r="288" spans="5:5" x14ac:dyDescent="0.2">
      <c r="E288" s="132"/>
    </row>
    <row r="289" spans="5:5" x14ac:dyDescent="0.2">
      <c r="E289" s="132"/>
    </row>
    <row r="290" spans="5:5" x14ac:dyDescent="0.2">
      <c r="E290" s="132"/>
    </row>
    <row r="291" spans="5:5" x14ac:dyDescent="0.2">
      <c r="E291" s="132"/>
    </row>
    <row r="292" spans="5:5" x14ac:dyDescent="0.2">
      <c r="E292" s="132"/>
    </row>
    <row r="293" spans="5:5" x14ac:dyDescent="0.2">
      <c r="E293" s="132"/>
    </row>
    <row r="294" spans="5:5" x14ac:dyDescent="0.2">
      <c r="E294" s="132"/>
    </row>
    <row r="295" spans="5:5" x14ac:dyDescent="0.2">
      <c r="E295" s="132"/>
    </row>
    <row r="296" spans="5:5" x14ac:dyDescent="0.2">
      <c r="E296" s="132"/>
    </row>
    <row r="297" spans="5:5" x14ac:dyDescent="0.2">
      <c r="E297" s="132"/>
    </row>
    <row r="298" spans="5:5" x14ac:dyDescent="0.2">
      <c r="E298" s="132"/>
    </row>
    <row r="299" spans="5:5" x14ac:dyDescent="0.2">
      <c r="E299" s="132"/>
    </row>
    <row r="300" spans="5:5" x14ac:dyDescent="0.2">
      <c r="E300" s="132"/>
    </row>
    <row r="301" spans="5:5" x14ac:dyDescent="0.2">
      <c r="E301" s="132"/>
    </row>
    <row r="302" spans="5:5" x14ac:dyDescent="0.2">
      <c r="E302" s="132"/>
    </row>
    <row r="303" spans="5:5" x14ac:dyDescent="0.2">
      <c r="E303" s="132"/>
    </row>
    <row r="304" spans="5:5" x14ac:dyDescent="0.2">
      <c r="E304" s="132"/>
    </row>
    <row r="305" spans="1:5" x14ac:dyDescent="0.2">
      <c r="E305" s="132"/>
    </row>
    <row r="306" spans="1:5" x14ac:dyDescent="0.2">
      <c r="E306" s="132"/>
    </row>
    <row r="307" spans="1:5" x14ac:dyDescent="0.2">
      <c r="E307" s="132"/>
    </row>
    <row r="308" spans="1:5" x14ac:dyDescent="0.2">
      <c r="E308" s="132"/>
    </row>
    <row r="309" spans="1:5" x14ac:dyDescent="0.2">
      <c r="E309" s="132"/>
    </row>
    <row r="310" spans="1:5" x14ac:dyDescent="0.2">
      <c r="E310" s="132"/>
    </row>
    <row r="311" spans="1:5" x14ac:dyDescent="0.2">
      <c r="E311" s="132"/>
    </row>
    <row r="312" spans="1:5" x14ac:dyDescent="0.2">
      <c r="E312" s="132"/>
    </row>
    <row r="313" spans="1:5" x14ac:dyDescent="0.2">
      <c r="E313" s="132"/>
    </row>
    <row r="314" spans="1:5" x14ac:dyDescent="0.2">
      <c r="E314" s="132"/>
    </row>
    <row r="315" spans="1:5" x14ac:dyDescent="0.2">
      <c r="E315" s="132"/>
    </row>
    <row r="316" spans="1:5" x14ac:dyDescent="0.2">
      <c r="E316" s="132"/>
    </row>
    <row r="317" spans="1:5" x14ac:dyDescent="0.2">
      <c r="E317" s="132"/>
    </row>
    <row r="318" spans="1:5" x14ac:dyDescent="0.2">
      <c r="E318" s="132"/>
    </row>
    <row r="319" spans="1:5" x14ac:dyDescent="0.2">
      <c r="E319" s="132"/>
    </row>
    <row r="320" spans="1:5" x14ac:dyDescent="0.2">
      <c r="A320" s="174"/>
      <c r="B320" s="174"/>
    </row>
    <row r="321" spans="1:7" x14ac:dyDescent="0.2">
      <c r="C321" s="176"/>
      <c r="D321" s="176"/>
      <c r="E321" s="177"/>
      <c r="F321" s="176"/>
      <c r="G321" s="178"/>
    </row>
    <row r="322" spans="1:7" x14ac:dyDescent="0.2">
      <c r="A322" s="174"/>
      <c r="B322" s="174"/>
    </row>
  </sheetData>
  <sheetProtection algorithmName="SHA-512" hashValue="DA/2woAiH9PtczqWeLcK125E3sOVyyKcwRi8WiICGFjszoRCE2ZpmmTA0aXv2clL4rYRM66yjj9esGjHiszF9Q==" saltValue="5XkgANBjkpkqvgFSP2pyOQ==" spinCount="100000" sheet="1" objects="1" scenarios="1"/>
  <protectedRanges>
    <protectedRange sqref="E249:E250" name="Oblast12"/>
    <protectedRange sqref="E90:E91" name="Oblast11"/>
    <protectedRange sqref="E64:E65" name="Oblast9"/>
    <protectedRange sqref="F94:F250" name="Oblast7"/>
    <protectedRange sqref="F68:F91" name="Oblast6"/>
    <protectedRange sqref="F16" name="Oblast2"/>
    <protectedRange sqref="F8:F13" name="Oblast1"/>
    <protectedRange sqref="F19:F21" name="Oblast3"/>
    <protectedRange sqref="F24:F25" name="Oblast4"/>
    <protectedRange sqref="F28:F65" name="Oblast5"/>
    <protectedRange sqref="F253:F260" name="Oblast8"/>
  </protectedRanges>
  <mergeCells count="141">
    <mergeCell ref="C243:D243"/>
    <mergeCell ref="C245:D245"/>
    <mergeCell ref="C246:D246"/>
    <mergeCell ref="C247:D247"/>
    <mergeCell ref="C248:D248"/>
    <mergeCell ref="C236:D236"/>
    <mergeCell ref="C237:D237"/>
    <mergeCell ref="C238:D238"/>
    <mergeCell ref="C239:D239"/>
    <mergeCell ref="C240:D240"/>
    <mergeCell ref="C242:D242"/>
    <mergeCell ref="C228:D228"/>
    <mergeCell ref="C229:D229"/>
    <mergeCell ref="C231:D231"/>
    <mergeCell ref="C232:D232"/>
    <mergeCell ref="C233:D233"/>
    <mergeCell ref="C234:D234"/>
    <mergeCell ref="C213:D213"/>
    <mergeCell ref="C214:D214"/>
    <mergeCell ref="C216:D216"/>
    <mergeCell ref="C217:D217"/>
    <mergeCell ref="C218:D218"/>
    <mergeCell ref="C227:D227"/>
    <mergeCell ref="C205:D205"/>
    <mergeCell ref="C206:D206"/>
    <mergeCell ref="C208:D208"/>
    <mergeCell ref="C209:D209"/>
    <mergeCell ref="C210:D210"/>
    <mergeCell ref="C212:D212"/>
    <mergeCell ref="C197:D197"/>
    <mergeCell ref="C198:D198"/>
    <mergeCell ref="C199:D199"/>
    <mergeCell ref="C200:D200"/>
    <mergeCell ref="C203:D203"/>
    <mergeCell ref="C204:D204"/>
    <mergeCell ref="C189:D189"/>
    <mergeCell ref="C190:D190"/>
    <mergeCell ref="C192:D192"/>
    <mergeCell ref="C193:D193"/>
    <mergeCell ref="C194:D194"/>
    <mergeCell ref="C195:D195"/>
    <mergeCell ref="C182:D182"/>
    <mergeCell ref="C183:D183"/>
    <mergeCell ref="C184:D184"/>
    <mergeCell ref="C185:D185"/>
    <mergeCell ref="C187:D187"/>
    <mergeCell ref="C188:D188"/>
    <mergeCell ref="C173:D173"/>
    <mergeCell ref="C174:D174"/>
    <mergeCell ref="C175:D175"/>
    <mergeCell ref="C177:D177"/>
    <mergeCell ref="C178:D178"/>
    <mergeCell ref="C179:D179"/>
    <mergeCell ref="C166:D166"/>
    <mergeCell ref="C167:D167"/>
    <mergeCell ref="C168:D168"/>
    <mergeCell ref="C169:D169"/>
    <mergeCell ref="C170:D170"/>
    <mergeCell ref="C172:D172"/>
    <mergeCell ref="C157:D157"/>
    <mergeCell ref="C160:D160"/>
    <mergeCell ref="C161:D161"/>
    <mergeCell ref="C162:D162"/>
    <mergeCell ref="C163:D163"/>
    <mergeCell ref="C164:D164"/>
    <mergeCell ref="C149:D149"/>
    <mergeCell ref="C151:D151"/>
    <mergeCell ref="C152:D152"/>
    <mergeCell ref="C154:D154"/>
    <mergeCell ref="C155:D155"/>
    <mergeCell ref="C156:D156"/>
    <mergeCell ref="C142:D142"/>
    <mergeCell ref="C143:D143"/>
    <mergeCell ref="C144:D144"/>
    <mergeCell ref="C146:D146"/>
    <mergeCell ref="C147:D147"/>
    <mergeCell ref="C148:D148"/>
    <mergeCell ref="C134:D134"/>
    <mergeCell ref="C136:D136"/>
    <mergeCell ref="C137:D137"/>
    <mergeCell ref="C138:D138"/>
    <mergeCell ref="C139:D139"/>
    <mergeCell ref="C141:D141"/>
    <mergeCell ref="C127:D127"/>
    <mergeCell ref="C128:D128"/>
    <mergeCell ref="C129:D129"/>
    <mergeCell ref="C131:D131"/>
    <mergeCell ref="C132:D132"/>
    <mergeCell ref="C133:D133"/>
    <mergeCell ref="C119:D119"/>
    <mergeCell ref="C121:D121"/>
    <mergeCell ref="C122:D122"/>
    <mergeCell ref="C123:D123"/>
    <mergeCell ref="C124:D124"/>
    <mergeCell ref="C126:D126"/>
    <mergeCell ref="C112:D112"/>
    <mergeCell ref="C113:D113"/>
    <mergeCell ref="C114:D114"/>
    <mergeCell ref="C116:D116"/>
    <mergeCell ref="C117:D117"/>
    <mergeCell ref="C118:D118"/>
    <mergeCell ref="C95:D95"/>
    <mergeCell ref="C96:D96"/>
    <mergeCell ref="C97:D97"/>
    <mergeCell ref="C98:D98"/>
    <mergeCell ref="C100:D100"/>
    <mergeCell ref="C101:D101"/>
    <mergeCell ref="C102:D102"/>
    <mergeCell ref="C103:D103"/>
    <mergeCell ref="C105:D105"/>
    <mergeCell ref="C73:D73"/>
    <mergeCell ref="C76:D76"/>
    <mergeCell ref="C77:D77"/>
    <mergeCell ref="C79:D79"/>
    <mergeCell ref="C106:D106"/>
    <mergeCell ref="C108:D108"/>
    <mergeCell ref="C109:D109"/>
    <mergeCell ref="C111:D111"/>
    <mergeCell ref="C55:D55"/>
    <mergeCell ref="C58:D58"/>
    <mergeCell ref="C61:D61"/>
    <mergeCell ref="C62:D62"/>
    <mergeCell ref="C63:D63"/>
    <mergeCell ref="C53:D53"/>
    <mergeCell ref="C54:D54"/>
    <mergeCell ref="C38:D38"/>
    <mergeCell ref="C39:D39"/>
    <mergeCell ref="C40:D40"/>
    <mergeCell ref="C42:D42"/>
    <mergeCell ref="C43:D43"/>
    <mergeCell ref="C44:D44"/>
    <mergeCell ref="C46:D46"/>
    <mergeCell ref="C20:D20"/>
    <mergeCell ref="A1:G1"/>
    <mergeCell ref="A3:B3"/>
    <mergeCell ref="A4:B4"/>
    <mergeCell ref="E4:G4"/>
    <mergeCell ref="C47:D47"/>
    <mergeCell ref="C48:D48"/>
    <mergeCell ref="C50:D50"/>
    <mergeCell ref="C51:D5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Nováčková</dc:creator>
  <cp:lastModifiedBy>Josef Vinkler</cp:lastModifiedBy>
  <dcterms:created xsi:type="dcterms:W3CDTF">2022-12-02T09:17:01Z</dcterms:created>
  <dcterms:modified xsi:type="dcterms:W3CDTF">2023-05-04T12:44:48Z</dcterms:modified>
</cp:coreProperties>
</file>