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2\Intar\Finální rozpočty - doplnění pojištění\"/>
    </mc:Choice>
  </mc:AlternateContent>
  <xr:revisionPtr revIDLastSave="0" documentId="13_ncr:1_{52782838-6082-4F3B-BA92-CFCEFFADD13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 - 3R - SPOL.VÝUK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D.1 - 3R - SPOL.VÝUK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D.1 - 3R - SPOL.VÝUK Pol'!$A$1:$Y$958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83" i="1" s="1"/>
  <c r="J82" i="1" s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957" i="12"/>
  <c r="BA315" i="12"/>
  <c r="BA141" i="12"/>
  <c r="BA135" i="12"/>
  <c r="BA131" i="12"/>
  <c r="BA126" i="12"/>
  <c r="BA122" i="12"/>
  <c r="BA110" i="12"/>
  <c r="BA100" i="12"/>
  <c r="BA47" i="12"/>
  <c r="G8" i="12"/>
  <c r="I8" i="12"/>
  <c r="G9" i="12"/>
  <c r="M9" i="12" s="1"/>
  <c r="M8" i="12" s="1"/>
  <c r="I9" i="12"/>
  <c r="K9" i="12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20" i="12"/>
  <c r="I20" i="12"/>
  <c r="K20" i="12"/>
  <c r="K8" i="12" s="1"/>
  <c r="M20" i="12"/>
  <c r="O20" i="12"/>
  <c r="Q20" i="12"/>
  <c r="V20" i="12"/>
  <c r="G42" i="12"/>
  <c r="G43" i="12"/>
  <c r="I43" i="12"/>
  <c r="I42" i="12" s="1"/>
  <c r="K43" i="12"/>
  <c r="K42" i="12" s="1"/>
  <c r="M43" i="12"/>
  <c r="M42" i="12" s="1"/>
  <c r="O43" i="12"/>
  <c r="Q43" i="12"/>
  <c r="Q42" i="12" s="1"/>
  <c r="V43" i="12"/>
  <c r="V42" i="12" s="1"/>
  <c r="G50" i="12"/>
  <c r="M50" i="12" s="1"/>
  <c r="I50" i="12"/>
  <c r="K50" i="12"/>
  <c r="O50" i="12"/>
  <c r="O42" i="12" s="1"/>
  <c r="Q50" i="12"/>
  <c r="V50" i="12"/>
  <c r="G62" i="12"/>
  <c r="I62" i="12"/>
  <c r="K62" i="12"/>
  <c r="M62" i="12"/>
  <c r="O62" i="12"/>
  <c r="Q62" i="12"/>
  <c r="V62" i="12"/>
  <c r="G66" i="12"/>
  <c r="I66" i="12"/>
  <c r="K66" i="12"/>
  <c r="M66" i="12"/>
  <c r="O66" i="12"/>
  <c r="Q66" i="12"/>
  <c r="V66" i="12"/>
  <c r="G77" i="12"/>
  <c r="I77" i="12"/>
  <c r="K77" i="12"/>
  <c r="M77" i="12"/>
  <c r="O77" i="12"/>
  <c r="Q77" i="12"/>
  <c r="V77" i="12"/>
  <c r="K88" i="12"/>
  <c r="G89" i="12"/>
  <c r="M89" i="12" s="1"/>
  <c r="I89" i="12"/>
  <c r="K89" i="12"/>
  <c r="O89" i="12"/>
  <c r="Q89" i="12"/>
  <c r="Q88" i="12" s="1"/>
  <c r="V89" i="12"/>
  <c r="G94" i="12"/>
  <c r="M94" i="12" s="1"/>
  <c r="I94" i="12"/>
  <c r="I88" i="12" s="1"/>
  <c r="K94" i="12"/>
  <c r="O94" i="12"/>
  <c r="O88" i="12" s="1"/>
  <c r="Q94" i="12"/>
  <c r="V94" i="12"/>
  <c r="G99" i="12"/>
  <c r="I99" i="12"/>
  <c r="K99" i="12"/>
  <c r="M99" i="12"/>
  <c r="O99" i="12"/>
  <c r="Q99" i="12"/>
  <c r="V99" i="12"/>
  <c r="G109" i="12"/>
  <c r="M109" i="12" s="1"/>
  <c r="I109" i="12"/>
  <c r="K109" i="12"/>
  <c r="O109" i="12"/>
  <c r="Q109" i="12"/>
  <c r="V109" i="12"/>
  <c r="G121" i="12"/>
  <c r="I121" i="12"/>
  <c r="K121" i="12"/>
  <c r="M121" i="12"/>
  <c r="O121" i="12"/>
  <c r="Q121" i="12"/>
  <c r="V121" i="12"/>
  <c r="G125" i="12"/>
  <c r="M125" i="12" s="1"/>
  <c r="I125" i="12"/>
  <c r="K125" i="12"/>
  <c r="O125" i="12"/>
  <c r="Q125" i="12"/>
  <c r="V125" i="12"/>
  <c r="G130" i="12"/>
  <c r="M130" i="12" s="1"/>
  <c r="I130" i="12"/>
  <c r="K130" i="12"/>
  <c r="O130" i="12"/>
  <c r="Q130" i="12"/>
  <c r="V130" i="12"/>
  <c r="G134" i="12"/>
  <c r="M134" i="12" s="1"/>
  <c r="I134" i="12"/>
  <c r="K134" i="12"/>
  <c r="O134" i="12"/>
  <c r="Q134" i="12"/>
  <c r="V134" i="12"/>
  <c r="V88" i="12" s="1"/>
  <c r="G140" i="12"/>
  <c r="I140" i="12"/>
  <c r="K140" i="12"/>
  <c r="M140" i="12"/>
  <c r="O140" i="12"/>
  <c r="Q140" i="12"/>
  <c r="V140" i="12"/>
  <c r="O144" i="12"/>
  <c r="G145" i="12"/>
  <c r="I145" i="12"/>
  <c r="I144" i="12" s="1"/>
  <c r="K145" i="12"/>
  <c r="M145" i="12"/>
  <c r="O145" i="12"/>
  <c r="Q145" i="12"/>
  <c r="Q144" i="12" s="1"/>
  <c r="V145" i="12"/>
  <c r="G154" i="12"/>
  <c r="M154" i="12" s="1"/>
  <c r="M144" i="12" s="1"/>
  <c r="I154" i="12"/>
  <c r="K154" i="12"/>
  <c r="K144" i="12" s="1"/>
  <c r="O154" i="12"/>
  <c r="Q154" i="12"/>
  <c r="V154" i="12"/>
  <c r="V144" i="12" s="1"/>
  <c r="G160" i="12"/>
  <c r="I160" i="12"/>
  <c r="K160" i="12"/>
  <c r="M160" i="12"/>
  <c r="O160" i="12"/>
  <c r="Q160" i="12"/>
  <c r="V160" i="12"/>
  <c r="G168" i="12"/>
  <c r="M168" i="12" s="1"/>
  <c r="I168" i="12"/>
  <c r="K168" i="12"/>
  <c r="O168" i="12"/>
  <c r="Q168" i="12"/>
  <c r="V168" i="12"/>
  <c r="G176" i="12"/>
  <c r="I176" i="12"/>
  <c r="K176" i="12"/>
  <c r="M176" i="12"/>
  <c r="O176" i="12"/>
  <c r="Q176" i="12"/>
  <c r="V176" i="12"/>
  <c r="G183" i="12"/>
  <c r="M183" i="12" s="1"/>
  <c r="I183" i="12"/>
  <c r="K183" i="12"/>
  <c r="O183" i="12"/>
  <c r="Q183" i="12"/>
  <c r="V183" i="12"/>
  <c r="G191" i="12"/>
  <c r="M191" i="12" s="1"/>
  <c r="I191" i="12"/>
  <c r="K191" i="12"/>
  <c r="O191" i="12"/>
  <c r="O190" i="12" s="1"/>
  <c r="Q191" i="12"/>
  <c r="Q190" i="12" s="1"/>
  <c r="V191" i="12"/>
  <c r="V190" i="12" s="1"/>
  <c r="G204" i="12"/>
  <c r="M204" i="12" s="1"/>
  <c r="I204" i="12"/>
  <c r="I190" i="12" s="1"/>
  <c r="K204" i="12"/>
  <c r="O204" i="12"/>
  <c r="Q204" i="12"/>
  <c r="V204" i="12"/>
  <c r="G207" i="12"/>
  <c r="I207" i="12"/>
  <c r="K207" i="12"/>
  <c r="K190" i="12" s="1"/>
  <c r="M207" i="12"/>
  <c r="O207" i="12"/>
  <c r="Q207" i="12"/>
  <c r="V207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5" i="12"/>
  <c r="I215" i="12"/>
  <c r="K215" i="12"/>
  <c r="M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I219" i="12"/>
  <c r="K219" i="12"/>
  <c r="M219" i="12"/>
  <c r="O219" i="12"/>
  <c r="Q219" i="12"/>
  <c r="V219" i="12"/>
  <c r="G222" i="12"/>
  <c r="M222" i="12" s="1"/>
  <c r="I222" i="12"/>
  <c r="K222" i="12"/>
  <c r="O222" i="12"/>
  <c r="Q222" i="12"/>
  <c r="V222" i="12"/>
  <c r="G224" i="12"/>
  <c r="G225" i="12"/>
  <c r="M225" i="12" s="1"/>
  <c r="M224" i="12" s="1"/>
  <c r="I225" i="12"/>
  <c r="K225" i="12"/>
  <c r="K224" i="12" s="1"/>
  <c r="O225" i="12"/>
  <c r="Q225" i="12"/>
  <c r="Q224" i="12" s="1"/>
  <c r="V225" i="12"/>
  <c r="V224" i="12" s="1"/>
  <c r="G295" i="12"/>
  <c r="I295" i="12"/>
  <c r="K295" i="12"/>
  <c r="M295" i="12"/>
  <c r="O295" i="12"/>
  <c r="Q295" i="12"/>
  <c r="V295" i="12"/>
  <c r="G305" i="12"/>
  <c r="I305" i="12"/>
  <c r="K305" i="12"/>
  <c r="M305" i="12"/>
  <c r="O305" i="12"/>
  <c r="O224" i="12" s="1"/>
  <c r="Q305" i="12"/>
  <c r="V305" i="12"/>
  <c r="G310" i="12"/>
  <c r="M310" i="12" s="1"/>
  <c r="I310" i="12"/>
  <c r="I224" i="12" s="1"/>
  <c r="K310" i="12"/>
  <c r="O310" i="12"/>
  <c r="Q310" i="12"/>
  <c r="V310" i="12"/>
  <c r="G314" i="12"/>
  <c r="I314" i="12"/>
  <c r="K314" i="12"/>
  <c r="M314" i="12"/>
  <c r="O314" i="12"/>
  <c r="Q314" i="12"/>
  <c r="Q313" i="12" s="1"/>
  <c r="V314" i="12"/>
  <c r="V313" i="12" s="1"/>
  <c r="G323" i="12"/>
  <c r="G313" i="12" s="1"/>
  <c r="I323" i="12"/>
  <c r="K323" i="12"/>
  <c r="O323" i="12"/>
  <c r="O313" i="12" s="1"/>
  <c r="Q323" i="12"/>
  <c r="V323" i="12"/>
  <c r="G339" i="12"/>
  <c r="I339" i="12"/>
  <c r="K339" i="12"/>
  <c r="M339" i="12"/>
  <c r="O339" i="12"/>
  <c r="Q339" i="12"/>
  <c r="V339" i="12"/>
  <c r="G354" i="12"/>
  <c r="M354" i="12" s="1"/>
  <c r="I354" i="12"/>
  <c r="K354" i="12"/>
  <c r="K313" i="12" s="1"/>
  <c r="O354" i="12"/>
  <c r="Q354" i="12"/>
  <c r="V354" i="12"/>
  <c r="G363" i="12"/>
  <c r="I363" i="12"/>
  <c r="K363" i="12"/>
  <c r="M363" i="12"/>
  <c r="O363" i="12"/>
  <c r="Q363" i="12"/>
  <c r="V363" i="12"/>
  <c r="G367" i="12"/>
  <c r="M367" i="12" s="1"/>
  <c r="I367" i="12"/>
  <c r="K367" i="12"/>
  <c r="O367" i="12"/>
  <c r="Q367" i="12"/>
  <c r="V367" i="12"/>
  <c r="G377" i="12"/>
  <c r="M377" i="12" s="1"/>
  <c r="I377" i="12"/>
  <c r="K377" i="12"/>
  <c r="O377" i="12"/>
  <c r="Q377" i="12"/>
  <c r="V377" i="12"/>
  <c r="G384" i="12"/>
  <c r="I384" i="12"/>
  <c r="K384" i="12"/>
  <c r="M384" i="12"/>
  <c r="O384" i="12"/>
  <c r="Q384" i="12"/>
  <c r="V384" i="12"/>
  <c r="G387" i="12"/>
  <c r="I387" i="12"/>
  <c r="K387" i="12"/>
  <c r="M387" i="12"/>
  <c r="O387" i="12"/>
  <c r="Q387" i="12"/>
  <c r="V387" i="12"/>
  <c r="G392" i="12"/>
  <c r="I392" i="12"/>
  <c r="K392" i="12"/>
  <c r="M392" i="12"/>
  <c r="O392" i="12"/>
  <c r="Q392" i="12"/>
  <c r="V392" i="12"/>
  <c r="G398" i="12"/>
  <c r="M398" i="12" s="1"/>
  <c r="I398" i="12"/>
  <c r="I313" i="12" s="1"/>
  <c r="K398" i="12"/>
  <c r="O398" i="12"/>
  <c r="Q398" i="12"/>
  <c r="V398" i="12"/>
  <c r="G403" i="12"/>
  <c r="I403" i="12"/>
  <c r="K403" i="12"/>
  <c r="M403" i="12"/>
  <c r="O403" i="12"/>
  <c r="Q403" i="12"/>
  <c r="V403" i="12"/>
  <c r="G407" i="12"/>
  <c r="I407" i="12"/>
  <c r="K407" i="12"/>
  <c r="M407" i="12"/>
  <c r="O407" i="12"/>
  <c r="Q407" i="12"/>
  <c r="V407" i="12"/>
  <c r="G416" i="12"/>
  <c r="M416" i="12" s="1"/>
  <c r="I416" i="12"/>
  <c r="K416" i="12"/>
  <c r="O416" i="12"/>
  <c r="Q416" i="12"/>
  <c r="V416" i="12"/>
  <c r="G419" i="12"/>
  <c r="I419" i="12"/>
  <c r="K419" i="12"/>
  <c r="M419" i="12"/>
  <c r="O419" i="12"/>
  <c r="Q419" i="12"/>
  <c r="V419" i="12"/>
  <c r="G436" i="12"/>
  <c r="I436" i="12"/>
  <c r="I435" i="12" s="1"/>
  <c r="K436" i="12"/>
  <c r="K435" i="12" s="1"/>
  <c r="M436" i="12"/>
  <c r="O436" i="12"/>
  <c r="O435" i="12" s="1"/>
  <c r="Q436" i="12"/>
  <c r="Q435" i="12" s="1"/>
  <c r="V436" i="12"/>
  <c r="G439" i="12"/>
  <c r="M439" i="12" s="1"/>
  <c r="I439" i="12"/>
  <c r="K439" i="12"/>
  <c r="O439" i="12"/>
  <c r="Q439" i="12"/>
  <c r="V439" i="12"/>
  <c r="G442" i="12"/>
  <c r="M442" i="12" s="1"/>
  <c r="I442" i="12"/>
  <c r="K442" i="12"/>
  <c r="O442" i="12"/>
  <c r="Q442" i="12"/>
  <c r="V442" i="12"/>
  <c r="G443" i="12"/>
  <c r="I443" i="12"/>
  <c r="K443" i="12"/>
  <c r="M443" i="12"/>
  <c r="O443" i="12"/>
  <c r="Q443" i="12"/>
  <c r="V443" i="12"/>
  <c r="V435" i="12" s="1"/>
  <c r="G444" i="12"/>
  <c r="I444" i="12"/>
  <c r="K444" i="12"/>
  <c r="M444" i="12"/>
  <c r="O444" i="12"/>
  <c r="Q444" i="12"/>
  <c r="V444" i="12"/>
  <c r="G446" i="12"/>
  <c r="I446" i="12"/>
  <c r="K446" i="12"/>
  <c r="M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I448" i="12"/>
  <c r="K448" i="12"/>
  <c r="M448" i="12"/>
  <c r="O448" i="12"/>
  <c r="Q448" i="12"/>
  <c r="V448" i="12"/>
  <c r="Q449" i="12"/>
  <c r="V449" i="12"/>
  <c r="G450" i="12"/>
  <c r="M450" i="12" s="1"/>
  <c r="M449" i="12" s="1"/>
  <c r="I450" i="12"/>
  <c r="I449" i="12" s="1"/>
  <c r="K450" i="12"/>
  <c r="K449" i="12" s="1"/>
  <c r="O450" i="12"/>
  <c r="O449" i="12" s="1"/>
  <c r="Q450" i="12"/>
  <c r="V450" i="12"/>
  <c r="O452" i="12"/>
  <c r="G453" i="12"/>
  <c r="G452" i="12" s="1"/>
  <c r="I453" i="12"/>
  <c r="K453" i="12"/>
  <c r="K452" i="12" s="1"/>
  <c r="O453" i="12"/>
  <c r="Q453" i="12"/>
  <c r="V453" i="12"/>
  <c r="V452" i="12" s="1"/>
  <c r="G458" i="12"/>
  <c r="I458" i="12"/>
  <c r="K458" i="12"/>
  <c r="M458" i="12"/>
  <c r="O458" i="12"/>
  <c r="Q458" i="12"/>
  <c r="V458" i="12"/>
  <c r="G460" i="12"/>
  <c r="M460" i="12" s="1"/>
  <c r="I460" i="12"/>
  <c r="K460" i="12"/>
  <c r="O460" i="12"/>
  <c r="Q460" i="12"/>
  <c r="V460" i="12"/>
  <c r="G464" i="12"/>
  <c r="M464" i="12" s="1"/>
  <c r="I464" i="12"/>
  <c r="I452" i="12" s="1"/>
  <c r="K464" i="12"/>
  <c r="O464" i="12"/>
  <c r="Q464" i="12"/>
  <c r="Q452" i="12" s="1"/>
  <c r="V464" i="12"/>
  <c r="G469" i="12"/>
  <c r="I469" i="12"/>
  <c r="K469" i="12"/>
  <c r="M469" i="12"/>
  <c r="O469" i="12"/>
  <c r="Q469" i="12"/>
  <c r="V469" i="12"/>
  <c r="G473" i="12"/>
  <c r="I473" i="12"/>
  <c r="K473" i="12"/>
  <c r="M473" i="12"/>
  <c r="O473" i="12"/>
  <c r="Q473" i="12"/>
  <c r="V473" i="12"/>
  <c r="G477" i="12"/>
  <c r="I477" i="12"/>
  <c r="K477" i="12"/>
  <c r="M477" i="12"/>
  <c r="O477" i="12"/>
  <c r="Q477" i="12"/>
  <c r="V477" i="12"/>
  <c r="G481" i="12"/>
  <c r="M481" i="12" s="1"/>
  <c r="I481" i="12"/>
  <c r="K481" i="12"/>
  <c r="O481" i="12"/>
  <c r="Q481" i="12"/>
  <c r="V481" i="12"/>
  <c r="I483" i="12"/>
  <c r="K483" i="12"/>
  <c r="G484" i="12"/>
  <c r="I484" i="12"/>
  <c r="K484" i="12"/>
  <c r="M484" i="12"/>
  <c r="O484" i="12"/>
  <c r="Q484" i="12"/>
  <c r="Q483" i="12" s="1"/>
  <c r="V484" i="12"/>
  <c r="V483" i="12" s="1"/>
  <c r="G486" i="12"/>
  <c r="G483" i="12" s="1"/>
  <c r="I486" i="12"/>
  <c r="K486" i="12"/>
  <c r="O486" i="12"/>
  <c r="O483" i="12" s="1"/>
  <c r="Q486" i="12"/>
  <c r="V486" i="12"/>
  <c r="G489" i="12"/>
  <c r="G488" i="12" s="1"/>
  <c r="I489" i="12"/>
  <c r="K489" i="12"/>
  <c r="K488" i="12" s="1"/>
  <c r="O489" i="12"/>
  <c r="Q489" i="12"/>
  <c r="V489" i="12"/>
  <c r="V488" i="12" s="1"/>
  <c r="G501" i="12"/>
  <c r="I501" i="12"/>
  <c r="K501" i="12"/>
  <c r="M501" i="12"/>
  <c r="O501" i="12"/>
  <c r="Q501" i="12"/>
  <c r="V501" i="12"/>
  <c r="G514" i="12"/>
  <c r="M514" i="12" s="1"/>
  <c r="I514" i="12"/>
  <c r="K514" i="12"/>
  <c r="O514" i="12"/>
  <c r="Q514" i="12"/>
  <c r="V514" i="12"/>
  <c r="G520" i="12"/>
  <c r="M520" i="12" s="1"/>
  <c r="I520" i="12"/>
  <c r="I488" i="12" s="1"/>
  <c r="K520" i="12"/>
  <c r="O520" i="12"/>
  <c r="Q520" i="12"/>
  <c r="Q488" i="12" s="1"/>
  <c r="V520" i="12"/>
  <c r="G525" i="12"/>
  <c r="I525" i="12"/>
  <c r="K525" i="12"/>
  <c r="M525" i="12"/>
  <c r="O525" i="12"/>
  <c r="Q525" i="12"/>
  <c r="V525" i="12"/>
  <c r="G533" i="12"/>
  <c r="I533" i="12"/>
  <c r="K533" i="12"/>
  <c r="M533" i="12"/>
  <c r="O533" i="12"/>
  <c r="Q533" i="12"/>
  <c r="V533" i="12"/>
  <c r="G540" i="12"/>
  <c r="I540" i="12"/>
  <c r="K540" i="12"/>
  <c r="M540" i="12"/>
  <c r="O540" i="12"/>
  <c r="Q540" i="12"/>
  <c r="V540" i="12"/>
  <c r="G546" i="12"/>
  <c r="M546" i="12" s="1"/>
  <c r="I546" i="12"/>
  <c r="K546" i="12"/>
  <c r="O546" i="12"/>
  <c r="Q546" i="12"/>
  <c r="V546" i="12"/>
  <c r="G559" i="12"/>
  <c r="I559" i="12"/>
  <c r="K559" i="12"/>
  <c r="M559" i="12"/>
  <c r="O559" i="12"/>
  <c r="Q559" i="12"/>
  <c r="V559" i="12"/>
  <c r="G561" i="12"/>
  <c r="I561" i="12"/>
  <c r="K561" i="12"/>
  <c r="M561" i="12"/>
  <c r="O561" i="12"/>
  <c r="Q561" i="12"/>
  <c r="V561" i="12"/>
  <c r="G562" i="12"/>
  <c r="M562" i="12" s="1"/>
  <c r="I562" i="12"/>
  <c r="K562" i="12"/>
  <c r="O562" i="12"/>
  <c r="Q562" i="12"/>
  <c r="V562" i="12"/>
  <c r="G563" i="12"/>
  <c r="I563" i="12"/>
  <c r="K563" i="12"/>
  <c r="M563" i="12"/>
  <c r="O563" i="12"/>
  <c r="O488" i="12" s="1"/>
  <c r="Q563" i="12"/>
  <c r="V563" i="12"/>
  <c r="G565" i="12"/>
  <c r="M565" i="12" s="1"/>
  <c r="I565" i="12"/>
  <c r="K565" i="12"/>
  <c r="O565" i="12"/>
  <c r="Q565" i="12"/>
  <c r="V565" i="12"/>
  <c r="G566" i="12"/>
  <c r="I566" i="12"/>
  <c r="K566" i="12"/>
  <c r="M566" i="12"/>
  <c r="O566" i="12"/>
  <c r="Q566" i="12"/>
  <c r="V566" i="12"/>
  <c r="G567" i="12"/>
  <c r="M567" i="12" s="1"/>
  <c r="I567" i="12"/>
  <c r="K567" i="12"/>
  <c r="O567" i="12"/>
  <c r="Q567" i="12"/>
  <c r="V567" i="12"/>
  <c r="G568" i="12"/>
  <c r="M568" i="12" s="1"/>
  <c r="I568" i="12"/>
  <c r="K568" i="12"/>
  <c r="O568" i="12"/>
  <c r="Q568" i="12"/>
  <c r="V568" i="12"/>
  <c r="K569" i="12"/>
  <c r="Q569" i="12"/>
  <c r="V569" i="12"/>
  <c r="G570" i="12"/>
  <c r="G569" i="12" s="1"/>
  <c r="I570" i="12"/>
  <c r="I569" i="12" s="1"/>
  <c r="K570" i="12"/>
  <c r="M570" i="12"/>
  <c r="M569" i="12" s="1"/>
  <c r="O570" i="12"/>
  <c r="Q570" i="12"/>
  <c r="V570" i="12"/>
  <c r="G572" i="12"/>
  <c r="I572" i="12"/>
  <c r="K572" i="12"/>
  <c r="M572" i="12"/>
  <c r="O572" i="12"/>
  <c r="O569" i="12" s="1"/>
  <c r="Q572" i="12"/>
  <c r="V572" i="12"/>
  <c r="G574" i="12"/>
  <c r="Q574" i="12"/>
  <c r="G575" i="12"/>
  <c r="I575" i="12"/>
  <c r="I574" i="12" s="1"/>
  <c r="K575" i="12"/>
  <c r="K574" i="12" s="1"/>
  <c r="M575" i="12"/>
  <c r="M574" i="12" s="1"/>
  <c r="O575" i="12"/>
  <c r="O574" i="12" s="1"/>
  <c r="Q575" i="12"/>
  <c r="V575" i="12"/>
  <c r="V574" i="12" s="1"/>
  <c r="G577" i="12"/>
  <c r="M577" i="12" s="1"/>
  <c r="I577" i="12"/>
  <c r="I576" i="12" s="1"/>
  <c r="K577" i="12"/>
  <c r="K576" i="12" s="1"/>
  <c r="O577" i="12"/>
  <c r="O576" i="12" s="1"/>
  <c r="Q577" i="12"/>
  <c r="V577" i="12"/>
  <c r="G579" i="12"/>
  <c r="I579" i="12"/>
  <c r="K579" i="12"/>
  <c r="M579" i="12"/>
  <c r="O579" i="12"/>
  <c r="Q579" i="12"/>
  <c r="Q576" i="12" s="1"/>
  <c r="V579" i="12"/>
  <c r="G581" i="12"/>
  <c r="M581" i="12" s="1"/>
  <c r="I581" i="12"/>
  <c r="K581" i="12"/>
  <c r="O581" i="12"/>
  <c r="Q581" i="12"/>
  <c r="V581" i="12"/>
  <c r="G583" i="12"/>
  <c r="I583" i="12"/>
  <c r="K583" i="12"/>
  <c r="M583" i="12"/>
  <c r="O583" i="12"/>
  <c r="Q583" i="12"/>
  <c r="V583" i="12"/>
  <c r="G585" i="12"/>
  <c r="M585" i="12" s="1"/>
  <c r="I585" i="12"/>
  <c r="K585" i="12"/>
  <c r="O585" i="12"/>
  <c r="Q585" i="12"/>
  <c r="V585" i="12"/>
  <c r="G587" i="12"/>
  <c r="M587" i="12" s="1"/>
  <c r="I587" i="12"/>
  <c r="K587" i="12"/>
  <c r="O587" i="12"/>
  <c r="Q587" i="12"/>
  <c r="V587" i="12"/>
  <c r="G589" i="12"/>
  <c r="M589" i="12" s="1"/>
  <c r="I589" i="12"/>
  <c r="K589" i="12"/>
  <c r="O589" i="12"/>
  <c r="Q589" i="12"/>
  <c r="V589" i="12"/>
  <c r="G591" i="12"/>
  <c r="I591" i="12"/>
  <c r="K591" i="12"/>
  <c r="M591" i="12"/>
  <c r="O591" i="12"/>
  <c r="Q591" i="12"/>
  <c r="V591" i="12"/>
  <c r="G592" i="12"/>
  <c r="I592" i="12"/>
  <c r="K592" i="12"/>
  <c r="M592" i="12"/>
  <c r="O592" i="12"/>
  <c r="Q592" i="12"/>
  <c r="V592" i="12"/>
  <c r="G593" i="12"/>
  <c r="M593" i="12" s="1"/>
  <c r="I593" i="12"/>
  <c r="K593" i="12"/>
  <c r="O593" i="12"/>
  <c r="Q593" i="12"/>
  <c r="V593" i="12"/>
  <c r="G595" i="12"/>
  <c r="I595" i="12"/>
  <c r="K595" i="12"/>
  <c r="M595" i="12"/>
  <c r="O595" i="12"/>
  <c r="Q595" i="12"/>
  <c r="V595" i="12"/>
  <c r="G596" i="12"/>
  <c r="I596" i="12"/>
  <c r="K596" i="12"/>
  <c r="M596" i="12"/>
  <c r="O596" i="12"/>
  <c r="Q596" i="12"/>
  <c r="V596" i="12"/>
  <c r="V576" i="12" s="1"/>
  <c r="G597" i="12"/>
  <c r="I597" i="12"/>
  <c r="K597" i="12"/>
  <c r="M597" i="12"/>
  <c r="O597" i="12"/>
  <c r="Q597" i="12"/>
  <c r="V597" i="12"/>
  <c r="G598" i="12"/>
  <c r="I598" i="12"/>
  <c r="K598" i="12"/>
  <c r="M598" i="12"/>
  <c r="O598" i="12"/>
  <c r="Q598" i="12"/>
  <c r="V598" i="12"/>
  <c r="G599" i="12"/>
  <c r="I599" i="12"/>
  <c r="V599" i="12"/>
  <c r="G600" i="12"/>
  <c r="I600" i="12"/>
  <c r="K600" i="12"/>
  <c r="K599" i="12" s="1"/>
  <c r="M600" i="12"/>
  <c r="M599" i="12" s="1"/>
  <c r="O600" i="12"/>
  <c r="O599" i="12" s="1"/>
  <c r="Q600" i="12"/>
  <c r="Q599" i="12" s="1"/>
  <c r="V600" i="12"/>
  <c r="O601" i="12"/>
  <c r="V601" i="12"/>
  <c r="G602" i="12"/>
  <c r="M602" i="12" s="1"/>
  <c r="M601" i="12" s="1"/>
  <c r="I602" i="12"/>
  <c r="I601" i="12" s="1"/>
  <c r="K602" i="12"/>
  <c r="K601" i="12" s="1"/>
  <c r="O602" i="12"/>
  <c r="Q602" i="12"/>
  <c r="Q601" i="12" s="1"/>
  <c r="V602" i="12"/>
  <c r="G604" i="12"/>
  <c r="G603" i="12" s="1"/>
  <c r="I604" i="12"/>
  <c r="I603" i="12" s="1"/>
  <c r="K604" i="12"/>
  <c r="M604" i="12"/>
  <c r="O604" i="12"/>
  <c r="Q604" i="12"/>
  <c r="V604" i="12"/>
  <c r="G607" i="12"/>
  <c r="I607" i="12"/>
  <c r="K607" i="12"/>
  <c r="M607" i="12"/>
  <c r="O607" i="12"/>
  <c r="O603" i="12" s="1"/>
  <c r="Q607" i="12"/>
  <c r="V607" i="12"/>
  <c r="G610" i="12"/>
  <c r="M610" i="12" s="1"/>
  <c r="I610" i="12"/>
  <c r="K610" i="12"/>
  <c r="O610" i="12"/>
  <c r="Q610" i="12"/>
  <c r="V610" i="12"/>
  <c r="G613" i="12"/>
  <c r="I613" i="12"/>
  <c r="K613" i="12"/>
  <c r="M613" i="12"/>
  <c r="O613" i="12"/>
  <c r="Q613" i="12"/>
  <c r="V613" i="12"/>
  <c r="V603" i="12" s="1"/>
  <c r="G616" i="12"/>
  <c r="I616" i="12"/>
  <c r="K616" i="12"/>
  <c r="M616" i="12"/>
  <c r="O616" i="12"/>
  <c r="Q616" i="12"/>
  <c r="V616" i="12"/>
  <c r="G619" i="12"/>
  <c r="I619" i="12"/>
  <c r="K619" i="12"/>
  <c r="M619" i="12"/>
  <c r="O619" i="12"/>
  <c r="Q619" i="12"/>
  <c r="V619" i="12"/>
  <c r="G622" i="12"/>
  <c r="I622" i="12"/>
  <c r="K622" i="12"/>
  <c r="M622" i="12"/>
  <c r="O622" i="12"/>
  <c r="Q622" i="12"/>
  <c r="V622" i="12"/>
  <c r="G626" i="12"/>
  <c r="M626" i="12" s="1"/>
  <c r="I626" i="12"/>
  <c r="K626" i="12"/>
  <c r="K603" i="12" s="1"/>
  <c r="O626" i="12"/>
  <c r="Q626" i="12"/>
  <c r="V626" i="12"/>
  <c r="G629" i="12"/>
  <c r="I629" i="12"/>
  <c r="K629" i="12"/>
  <c r="M629" i="12"/>
  <c r="O629" i="12"/>
  <c r="Q629" i="12"/>
  <c r="V629" i="12"/>
  <c r="G632" i="12"/>
  <c r="M632" i="12" s="1"/>
  <c r="I632" i="12"/>
  <c r="K632" i="12"/>
  <c r="O632" i="12"/>
  <c r="Q632" i="12"/>
  <c r="V632" i="12"/>
  <c r="G635" i="12"/>
  <c r="M635" i="12" s="1"/>
  <c r="I635" i="12"/>
  <c r="K635" i="12"/>
  <c r="O635" i="12"/>
  <c r="Q635" i="12"/>
  <c r="Q603" i="12" s="1"/>
  <c r="V635" i="12"/>
  <c r="G638" i="12"/>
  <c r="M638" i="12" s="1"/>
  <c r="I638" i="12"/>
  <c r="K638" i="12"/>
  <c r="O638" i="12"/>
  <c r="Q638" i="12"/>
  <c r="V638" i="12"/>
  <c r="G641" i="12"/>
  <c r="I641" i="12"/>
  <c r="K641" i="12"/>
  <c r="M641" i="12"/>
  <c r="O641" i="12"/>
  <c r="Q641" i="12"/>
  <c r="V641" i="12"/>
  <c r="G644" i="12"/>
  <c r="I644" i="12"/>
  <c r="K644" i="12"/>
  <c r="M644" i="12"/>
  <c r="O644" i="12"/>
  <c r="Q644" i="12"/>
  <c r="V644" i="12"/>
  <c r="G647" i="12"/>
  <c r="M647" i="12" s="1"/>
  <c r="I647" i="12"/>
  <c r="K647" i="12"/>
  <c r="O647" i="12"/>
  <c r="Q647" i="12"/>
  <c r="V647" i="12"/>
  <c r="G649" i="12"/>
  <c r="G650" i="12"/>
  <c r="I650" i="12"/>
  <c r="K650" i="12"/>
  <c r="M650" i="12"/>
  <c r="O650" i="12"/>
  <c r="Q650" i="12"/>
  <c r="Q649" i="12" s="1"/>
  <c r="V650" i="12"/>
  <c r="V649" i="12" s="1"/>
  <c r="G668" i="12"/>
  <c r="I668" i="12"/>
  <c r="K668" i="12"/>
  <c r="M668" i="12"/>
  <c r="O668" i="12"/>
  <c r="O649" i="12" s="1"/>
  <c r="Q668" i="12"/>
  <c r="V668" i="12"/>
  <c r="G685" i="12"/>
  <c r="I685" i="12"/>
  <c r="K685" i="12"/>
  <c r="M685" i="12"/>
  <c r="O685" i="12"/>
  <c r="Q685" i="12"/>
  <c r="V685" i="12"/>
  <c r="G687" i="12"/>
  <c r="M687" i="12" s="1"/>
  <c r="I687" i="12"/>
  <c r="K687" i="12"/>
  <c r="K649" i="12" s="1"/>
  <c r="O687" i="12"/>
  <c r="Q687" i="12"/>
  <c r="V687" i="12"/>
  <c r="G689" i="12"/>
  <c r="I689" i="12"/>
  <c r="I649" i="12" s="1"/>
  <c r="K689" i="12"/>
  <c r="M689" i="12"/>
  <c r="O689" i="12"/>
  <c r="Q689" i="12"/>
  <c r="V689" i="12"/>
  <c r="G691" i="12"/>
  <c r="M691" i="12" s="1"/>
  <c r="I691" i="12"/>
  <c r="K691" i="12"/>
  <c r="O691" i="12"/>
  <c r="Q691" i="12"/>
  <c r="V691" i="12"/>
  <c r="G693" i="12"/>
  <c r="G694" i="12"/>
  <c r="M694" i="12" s="1"/>
  <c r="I694" i="12"/>
  <c r="K694" i="12"/>
  <c r="O694" i="12"/>
  <c r="O693" i="12" s="1"/>
  <c r="Q694" i="12"/>
  <c r="Q693" i="12" s="1"/>
  <c r="V694" i="12"/>
  <c r="V693" i="12" s="1"/>
  <c r="G696" i="12"/>
  <c r="M696" i="12" s="1"/>
  <c r="I696" i="12"/>
  <c r="K696" i="12"/>
  <c r="O696" i="12"/>
  <c r="Q696" i="12"/>
  <c r="V696" i="12"/>
  <c r="G698" i="12"/>
  <c r="I698" i="12"/>
  <c r="K698" i="12"/>
  <c r="K693" i="12" s="1"/>
  <c r="M698" i="12"/>
  <c r="O698" i="12"/>
  <c r="Q698" i="12"/>
  <c r="V698" i="12"/>
  <c r="G702" i="12"/>
  <c r="M702" i="12" s="1"/>
  <c r="I702" i="12"/>
  <c r="I693" i="12" s="1"/>
  <c r="K702" i="12"/>
  <c r="O702" i="12"/>
  <c r="Q702" i="12"/>
  <c r="V702" i="12"/>
  <c r="G706" i="12"/>
  <c r="M706" i="12" s="1"/>
  <c r="I706" i="12"/>
  <c r="K706" i="12"/>
  <c r="O706" i="12"/>
  <c r="Q706" i="12"/>
  <c r="V706" i="12"/>
  <c r="G711" i="12"/>
  <c r="I711" i="12"/>
  <c r="K711" i="12"/>
  <c r="M711" i="12"/>
  <c r="O711" i="12"/>
  <c r="Q711" i="12"/>
  <c r="V711" i="12"/>
  <c r="G714" i="12"/>
  <c r="I714" i="12"/>
  <c r="K714" i="12"/>
  <c r="M714" i="12"/>
  <c r="O714" i="12"/>
  <c r="O713" i="12" s="1"/>
  <c r="Q714" i="12"/>
  <c r="Q713" i="12" s="1"/>
  <c r="V714" i="12"/>
  <c r="V713" i="12" s="1"/>
  <c r="G717" i="12"/>
  <c r="M717" i="12" s="1"/>
  <c r="I717" i="12"/>
  <c r="K717" i="12"/>
  <c r="K713" i="12" s="1"/>
  <c r="O717" i="12"/>
  <c r="Q717" i="12"/>
  <c r="V717" i="12"/>
  <c r="G719" i="12"/>
  <c r="I719" i="12"/>
  <c r="I713" i="12" s="1"/>
  <c r="K719" i="12"/>
  <c r="M719" i="12"/>
  <c r="O719" i="12"/>
  <c r="Q719" i="12"/>
  <c r="V719" i="12"/>
  <c r="G724" i="12"/>
  <c r="M724" i="12" s="1"/>
  <c r="I724" i="12"/>
  <c r="K724" i="12"/>
  <c r="O724" i="12"/>
  <c r="Q724" i="12"/>
  <c r="V724" i="12"/>
  <c r="G728" i="12"/>
  <c r="G713" i="12" s="1"/>
  <c r="I728" i="12"/>
  <c r="K728" i="12"/>
  <c r="O728" i="12"/>
  <c r="Q728" i="12"/>
  <c r="V728" i="12"/>
  <c r="G732" i="12"/>
  <c r="M732" i="12" s="1"/>
  <c r="I732" i="12"/>
  <c r="K732" i="12"/>
  <c r="O732" i="12"/>
  <c r="Q732" i="12"/>
  <c r="V732" i="12"/>
  <c r="G736" i="12"/>
  <c r="M736" i="12" s="1"/>
  <c r="I736" i="12"/>
  <c r="K736" i="12"/>
  <c r="O736" i="12"/>
  <c r="Q736" i="12"/>
  <c r="V736" i="12"/>
  <c r="G740" i="12"/>
  <c r="I740" i="12"/>
  <c r="K740" i="12"/>
  <c r="M740" i="12"/>
  <c r="O740" i="12"/>
  <c r="Q740" i="12"/>
  <c r="V740" i="12"/>
  <c r="G742" i="12"/>
  <c r="M742" i="12" s="1"/>
  <c r="I742" i="12"/>
  <c r="K742" i="12"/>
  <c r="O742" i="12"/>
  <c r="Q742" i="12"/>
  <c r="V742" i="12"/>
  <c r="G746" i="12"/>
  <c r="M746" i="12" s="1"/>
  <c r="I746" i="12"/>
  <c r="K746" i="12"/>
  <c r="O746" i="12"/>
  <c r="Q746" i="12"/>
  <c r="V746" i="12"/>
  <c r="G748" i="12"/>
  <c r="I748" i="12"/>
  <c r="K748" i="12"/>
  <c r="M748" i="12"/>
  <c r="O748" i="12"/>
  <c r="Q748" i="12"/>
  <c r="V748" i="12"/>
  <c r="G751" i="12"/>
  <c r="M751" i="12" s="1"/>
  <c r="I751" i="12"/>
  <c r="K751" i="12"/>
  <c r="O751" i="12"/>
  <c r="Q751" i="12"/>
  <c r="V751" i="12"/>
  <c r="G753" i="12"/>
  <c r="I753" i="12"/>
  <c r="K753" i="12"/>
  <c r="M753" i="12"/>
  <c r="O753" i="12"/>
  <c r="Q753" i="12"/>
  <c r="V753" i="12"/>
  <c r="G754" i="12"/>
  <c r="M754" i="12" s="1"/>
  <c r="I754" i="12"/>
  <c r="K754" i="12"/>
  <c r="O754" i="12"/>
  <c r="Q754" i="12"/>
  <c r="V754" i="12"/>
  <c r="G755" i="12"/>
  <c r="I755" i="12"/>
  <c r="K755" i="12"/>
  <c r="M755" i="12"/>
  <c r="O755" i="12"/>
  <c r="Q755" i="12"/>
  <c r="V755" i="12"/>
  <c r="G757" i="12"/>
  <c r="M757" i="12" s="1"/>
  <c r="I757" i="12"/>
  <c r="K757" i="12"/>
  <c r="O757" i="12"/>
  <c r="Q757" i="12"/>
  <c r="V757" i="12"/>
  <c r="G758" i="12"/>
  <c r="M758" i="12" s="1"/>
  <c r="I758" i="12"/>
  <c r="K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M760" i="12" s="1"/>
  <c r="I760" i="12"/>
  <c r="K760" i="12"/>
  <c r="O760" i="12"/>
  <c r="Q760" i="12"/>
  <c r="V760" i="12"/>
  <c r="K761" i="12"/>
  <c r="O761" i="12"/>
  <c r="Q761" i="12"/>
  <c r="G762" i="12"/>
  <c r="G761" i="12" s="1"/>
  <c r="I762" i="12"/>
  <c r="I761" i="12" s="1"/>
  <c r="K762" i="12"/>
  <c r="O762" i="12"/>
  <c r="Q762" i="12"/>
  <c r="V762" i="12"/>
  <c r="V761" i="12" s="1"/>
  <c r="G769" i="12"/>
  <c r="M769" i="12" s="1"/>
  <c r="I769" i="12"/>
  <c r="K769" i="12"/>
  <c r="O769" i="12"/>
  <c r="Q769" i="12"/>
  <c r="V769" i="12"/>
  <c r="V771" i="12"/>
  <c r="G772" i="12"/>
  <c r="M772" i="12" s="1"/>
  <c r="I772" i="12"/>
  <c r="I771" i="12" s="1"/>
  <c r="K772" i="12"/>
  <c r="K771" i="12" s="1"/>
  <c r="O772" i="12"/>
  <c r="O771" i="12" s="1"/>
  <c r="Q772" i="12"/>
  <c r="V772" i="12"/>
  <c r="G775" i="12"/>
  <c r="I775" i="12"/>
  <c r="K775" i="12"/>
  <c r="M775" i="12"/>
  <c r="O775" i="12"/>
  <c r="Q775" i="12"/>
  <c r="V775" i="12"/>
  <c r="G784" i="12"/>
  <c r="I784" i="12"/>
  <c r="K784" i="12"/>
  <c r="M784" i="12"/>
  <c r="O784" i="12"/>
  <c r="Q784" i="12"/>
  <c r="V784" i="12"/>
  <c r="G789" i="12"/>
  <c r="I789" i="12"/>
  <c r="K789" i="12"/>
  <c r="M789" i="12"/>
  <c r="O789" i="12"/>
  <c r="Q789" i="12"/>
  <c r="V789" i="12"/>
  <c r="G791" i="12"/>
  <c r="M791" i="12" s="1"/>
  <c r="I791" i="12"/>
  <c r="K791" i="12"/>
  <c r="O791" i="12"/>
  <c r="Q791" i="12"/>
  <c r="V791" i="12"/>
  <c r="G797" i="12"/>
  <c r="M797" i="12" s="1"/>
  <c r="I797" i="12"/>
  <c r="K797" i="12"/>
  <c r="O797" i="12"/>
  <c r="Q797" i="12"/>
  <c r="V797" i="12"/>
  <c r="G800" i="12"/>
  <c r="M800" i="12" s="1"/>
  <c r="I800" i="12"/>
  <c r="K800" i="12"/>
  <c r="O800" i="12"/>
  <c r="Q800" i="12"/>
  <c r="Q771" i="12" s="1"/>
  <c r="V800" i="12"/>
  <c r="G802" i="12"/>
  <c r="M802" i="12" s="1"/>
  <c r="I802" i="12"/>
  <c r="K802" i="12"/>
  <c r="O802" i="12"/>
  <c r="Q802" i="12"/>
  <c r="V802" i="12"/>
  <c r="O803" i="12"/>
  <c r="Q803" i="12"/>
  <c r="G804" i="12"/>
  <c r="G803" i="12" s="1"/>
  <c r="I804" i="12"/>
  <c r="I803" i="12" s="1"/>
  <c r="K804" i="12"/>
  <c r="O804" i="12"/>
  <c r="Q804" i="12"/>
  <c r="V804" i="12"/>
  <c r="V803" i="12" s="1"/>
  <c r="G812" i="12"/>
  <c r="I812" i="12"/>
  <c r="K812" i="12"/>
  <c r="K803" i="12" s="1"/>
  <c r="M812" i="12"/>
  <c r="O812" i="12"/>
  <c r="Q812" i="12"/>
  <c r="V812" i="12"/>
  <c r="G815" i="12"/>
  <c r="M815" i="12" s="1"/>
  <c r="M814" i="12" s="1"/>
  <c r="I815" i="12"/>
  <c r="I814" i="12" s="1"/>
  <c r="K815" i="12"/>
  <c r="K814" i="12" s="1"/>
  <c r="O815" i="12"/>
  <c r="O814" i="12" s="1"/>
  <c r="Q815" i="12"/>
  <c r="V815" i="12"/>
  <c r="G817" i="12"/>
  <c r="I817" i="12"/>
  <c r="K817" i="12"/>
  <c r="M817" i="12"/>
  <c r="O817" i="12"/>
  <c r="Q817" i="12"/>
  <c r="Q814" i="12" s="1"/>
  <c r="V817" i="12"/>
  <c r="V814" i="12" s="1"/>
  <c r="G937" i="12"/>
  <c r="G936" i="12" s="1"/>
  <c r="I937" i="12"/>
  <c r="I936" i="12" s="1"/>
  <c r="K937" i="12"/>
  <c r="K936" i="12" s="1"/>
  <c r="M937" i="12"/>
  <c r="M936" i="12" s="1"/>
  <c r="O937" i="12"/>
  <c r="O936" i="12" s="1"/>
  <c r="Q937" i="12"/>
  <c r="Q936" i="12" s="1"/>
  <c r="V937" i="12"/>
  <c r="V936" i="12" s="1"/>
  <c r="G939" i="12"/>
  <c r="M939" i="12" s="1"/>
  <c r="I939" i="12"/>
  <c r="K939" i="12"/>
  <c r="O939" i="12"/>
  <c r="Q939" i="12"/>
  <c r="V939" i="12"/>
  <c r="G941" i="12"/>
  <c r="M941" i="12" s="1"/>
  <c r="I941" i="12"/>
  <c r="K941" i="12"/>
  <c r="O941" i="12"/>
  <c r="Q941" i="12"/>
  <c r="V941" i="12"/>
  <c r="O943" i="12"/>
  <c r="Q943" i="12"/>
  <c r="V943" i="12"/>
  <c r="G944" i="12"/>
  <c r="M944" i="12" s="1"/>
  <c r="M943" i="12" s="1"/>
  <c r="I944" i="12"/>
  <c r="I943" i="12" s="1"/>
  <c r="K944" i="12"/>
  <c r="K943" i="12" s="1"/>
  <c r="O944" i="12"/>
  <c r="Q944" i="12"/>
  <c r="V944" i="12"/>
  <c r="O945" i="12"/>
  <c r="Q945" i="12"/>
  <c r="G946" i="12"/>
  <c r="G945" i="12" s="1"/>
  <c r="I946" i="12"/>
  <c r="I945" i="12" s="1"/>
  <c r="K946" i="12"/>
  <c r="O946" i="12"/>
  <c r="Q946" i="12"/>
  <c r="V946" i="12"/>
  <c r="V945" i="12" s="1"/>
  <c r="G947" i="12"/>
  <c r="I947" i="12"/>
  <c r="K947" i="12"/>
  <c r="K945" i="12" s="1"/>
  <c r="M947" i="12"/>
  <c r="O947" i="12"/>
  <c r="Q947" i="12"/>
  <c r="V947" i="12"/>
  <c r="G948" i="12"/>
  <c r="M948" i="12" s="1"/>
  <c r="I948" i="12"/>
  <c r="K948" i="12"/>
  <c r="O948" i="12"/>
  <c r="Q948" i="12"/>
  <c r="V948" i="12"/>
  <c r="G949" i="12"/>
  <c r="I949" i="12"/>
  <c r="G950" i="12"/>
  <c r="I950" i="12"/>
  <c r="K950" i="12"/>
  <c r="K949" i="12" s="1"/>
  <c r="M950" i="12"/>
  <c r="M949" i="12" s="1"/>
  <c r="O950" i="12"/>
  <c r="O949" i="12" s="1"/>
  <c r="Q950" i="12"/>
  <c r="Q949" i="12" s="1"/>
  <c r="V950" i="12"/>
  <c r="V949" i="12" s="1"/>
  <c r="G952" i="12"/>
  <c r="I952" i="12"/>
  <c r="K952" i="12"/>
  <c r="M952" i="12"/>
  <c r="O952" i="12"/>
  <c r="Q952" i="12"/>
  <c r="V952" i="12"/>
  <c r="I954" i="12"/>
  <c r="K954" i="12"/>
  <c r="O954" i="12"/>
  <c r="V954" i="12"/>
  <c r="G955" i="12"/>
  <c r="M955" i="12" s="1"/>
  <c r="M954" i="12" s="1"/>
  <c r="I955" i="12"/>
  <c r="K955" i="12"/>
  <c r="O955" i="12"/>
  <c r="Q955" i="12"/>
  <c r="Q954" i="12" s="1"/>
  <c r="V955" i="12"/>
  <c r="AE957" i="12"/>
  <c r="AF957" i="12"/>
  <c r="I20" i="1"/>
  <c r="I19" i="1"/>
  <c r="I18" i="1"/>
  <c r="I17" i="1"/>
  <c r="I16" i="1"/>
  <c r="G25" i="1"/>
  <c r="A25" i="1" s="1"/>
  <c r="G26" i="1" s="1"/>
  <c r="F43" i="1"/>
  <c r="G23" i="1" s="1"/>
  <c r="G43" i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55" i="1" l="1"/>
  <c r="J62" i="1"/>
  <c r="J77" i="1"/>
  <c r="J71" i="1"/>
  <c r="J65" i="1"/>
  <c r="J72" i="1"/>
  <c r="J79" i="1"/>
  <c r="J56" i="1"/>
  <c r="J80" i="1"/>
  <c r="J73" i="1"/>
  <c r="J59" i="1"/>
  <c r="J60" i="1"/>
  <c r="J67" i="1"/>
  <c r="J74" i="1"/>
  <c r="J78" i="1"/>
  <c r="J66" i="1"/>
  <c r="J53" i="1"/>
  <c r="J61" i="1"/>
  <c r="J68" i="1"/>
  <c r="J54" i="1"/>
  <c r="J69" i="1"/>
  <c r="J75" i="1"/>
  <c r="J57" i="1"/>
  <c r="J63" i="1"/>
  <c r="J81" i="1"/>
  <c r="J58" i="1"/>
  <c r="J64" i="1"/>
  <c r="J70" i="1"/>
  <c r="J76" i="1"/>
  <c r="A26" i="1"/>
  <c r="A23" i="1"/>
  <c r="G28" i="1"/>
  <c r="M771" i="12"/>
  <c r="M603" i="12"/>
  <c r="M713" i="12"/>
  <c r="M190" i="12"/>
  <c r="M576" i="12"/>
  <c r="M88" i="12"/>
  <c r="M693" i="12"/>
  <c r="M649" i="12"/>
  <c r="M435" i="12"/>
  <c r="M946" i="12"/>
  <c r="M945" i="12" s="1"/>
  <c r="G943" i="12"/>
  <c r="M804" i="12"/>
  <c r="M803" i="12" s="1"/>
  <c r="M762" i="12"/>
  <c r="M761" i="12" s="1"/>
  <c r="G814" i="12"/>
  <c r="G771" i="12"/>
  <c r="G576" i="12"/>
  <c r="M489" i="12"/>
  <c r="M488" i="12" s="1"/>
  <c r="M453" i="12"/>
  <c r="M452" i="12" s="1"/>
  <c r="G449" i="12"/>
  <c r="G601" i="12"/>
  <c r="M486" i="12"/>
  <c r="M483" i="12" s="1"/>
  <c r="M323" i="12"/>
  <c r="M313" i="12" s="1"/>
  <c r="M728" i="12"/>
  <c r="G435" i="12"/>
  <c r="G88" i="12"/>
  <c r="G190" i="12"/>
  <c r="G144" i="12"/>
  <c r="G954" i="12"/>
  <c r="I21" i="1"/>
  <c r="H43" i="1"/>
  <c r="J42" i="1"/>
  <c r="J41" i="1"/>
  <c r="J39" i="1"/>
  <c r="J43" i="1" s="1"/>
  <c r="J83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3E7FE515-25F3-46BA-838A-B224319D4B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C383153-BF1B-473D-93B0-25C694A567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<sst xmlns="http://schemas.openxmlformats.org/spreadsheetml/2006/main" count="3364" uniqueCount="928">
  <si>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</si>
  <si>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</si>
  <si>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</si>
  <si>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</si>
  <si>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</si>
  <si>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</si>
  <si>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</si>
  <si>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</si>
  <si>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</si>
  <si>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</si>
  <si>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</si>
  <si>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</si>
  <si>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</si>
  <si>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</si>
  <si>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</si>
  <si>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</si>
  <si>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</si>
  <si>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</si>
  <si>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</si>
  <si>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</si>
  <si>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</si>
  <si>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</si>
  <si>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</si>
  <si>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</si>
  <si>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</si>
  <si>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</si>
  <si>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</si>
  <si>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</si>
  <si>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</si>
  <si>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</si>
  <si>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</si>
  <si>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</si>
  <si>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</si>
  <si>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</si>
  <si>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</si>
  <si>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</si>
  <si>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</si>
  <si>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</si>
  <si>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</si>
  <si>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</si>
  <si>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</si>
  <si>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</si>
  <si>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</si>
  <si>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D.1 - 3R - SPOL.VÝUK</t>
  </si>
  <si>
    <t xml:space="preserve">ASŘ Rozšíření výukových ploch - společné prostory					</t>
  </si>
  <si>
    <t>SO 01</t>
  </si>
  <si>
    <t>Astorka</t>
  </si>
  <si>
    <t>Objekt:</t>
  </si>
  <si>
    <t>Rozpočet:</t>
  </si>
  <si>
    <t>2203</t>
  </si>
  <si>
    <t>Stavební úpravy a modernizace IVUC Astorka, Novobranská 691/3, Brno</t>
  </si>
  <si>
    <t>Janáčkova akademie múzických umění</t>
  </si>
  <si>
    <t>Beethovenova 650/2</t>
  </si>
  <si>
    <t>Brno-Brno-město</t>
  </si>
  <si>
    <t>60200</t>
  </si>
  <si>
    <t>62156462</t>
  </si>
  <si>
    <t>CZ62156462</t>
  </si>
  <si>
    <t>Stavba</t>
  </si>
  <si>
    <t>Stavební objekt</t>
  </si>
  <si>
    <t>Celkem za stavbu</t>
  </si>
  <si>
    <t>CZK</t>
  </si>
  <si>
    <t>#POPS</t>
  </si>
  <si>
    <t>Popis stavby: 2203 - Stavební úpravy a modernizace IVUC Astorka, Novobranská 691/3, Brno</t>
  </si>
  <si>
    <t>#POPO</t>
  </si>
  <si>
    <t>Popis objektu: SO 01 - Astorka</t>
  </si>
  <si>
    <t>#POPR</t>
  </si>
  <si>
    <t xml:space="preserve">Popis rozpočtu: D.1 - 3R - SPOL.VÝUK - ASŘ Rozšíření výukových ploch - společné prostory					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</si>
  <si>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</si>
  <si>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</si>
  <si>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</si>
  <si>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</si>
  <si>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</si>
  <si>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</si>
  <si>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</si>
  <si>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</si>
  <si>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</si>
  <si>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</si>
  <si>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</si>
  <si>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</si>
  <si>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</si>
  <si>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</si>
  <si>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</si>
  <si>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</si>
  <si>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</si>
  <si>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</si>
  <si>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</si>
  <si>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</si>
  <si>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</si>
  <si>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</si>
  <si>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</si>
  <si>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</si>
  <si>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</si>
  <si>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</si>
  <si>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716</t>
  </si>
  <si>
    <t>Protipožární opatření</t>
  </si>
  <si>
    <t>720</t>
  </si>
  <si>
    <t>Zdravotechnická instalace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</si>
  <si>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</si>
  <si>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</si>
  <si>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</si>
  <si>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</si>
  <si>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</si>
  <si>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</si>
  <si>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</si>
  <si>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</si>
  <si>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</si>
  <si>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</si>
  <si>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</si>
  <si>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</si>
  <si>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</si>
  <si>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</si>
  <si>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</si>
  <si>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</si>
  <si>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</si>
  <si>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</si>
  <si>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</si>
  <si>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</si>
  <si>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</si>
  <si>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</si>
  <si>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</si>
  <si>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</si>
  <si>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</si>
  <si>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</si>
  <si>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</si>
  <si>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</si>
  <si>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</si>
  <si>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</si>
  <si>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</si>
  <si>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</si>
  <si>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</si>
  <si>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</si>
  <si>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</si>
  <si>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</si>
  <si>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</si>
  <si>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</si>
  <si>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</si>
  <si>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</si>
  <si>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</si>
  <si>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</si>
  <si>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</si>
  <si>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</si>
  <si>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</si>
  <si>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</si>
  <si>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</si>
  <si>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</si>
  <si>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</si>
  <si>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</si>
  <si>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</si>
  <si>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</si>
  <si>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</si>
  <si>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</si>
  <si>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</si>
  <si>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</si>
  <si>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</si>
  <si>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</si>
  <si>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</si>
  <si>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</si>
  <si>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</si>
  <si>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</si>
  <si>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</si>
  <si>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340239211RT2</t>
  </si>
  <si>
    <t>Zazdívka otvorů o ploše přes 1 m2 do 4 m2 v příčkách nebo stěnách cihlami  pálenými  tloušťky do 100 mm</t>
  </si>
  <si>
    <t>m2</t>
  </si>
  <si>
    <t>801-4</t>
  </si>
  <si>
    <t>RTS 23/ I</t>
  </si>
  <si>
    <t>RTS 22/ II</t>
  </si>
  <si>
    <t>Práce</t>
  </si>
  <si>
    <t>Žlutá</t>
  </si>
  <si>
    <t>POL1_</t>
  </si>
  <si>
    <t>včetně pomocného pracovního lešení</t>
  </si>
  <si>
    <t>SPI</t>
  </si>
  <si>
    <t xml:space="preserve">1.NP - číslo místnosti : </t>
  </si>
  <si>
    <t>VV</t>
  </si>
  <si>
    <t>148 : 1,20*3,85*0,63</t>
  </si>
  <si>
    <t>340239212RT2</t>
  </si>
  <si>
    <t>Zazdívka otvorů o ploše přes 1 m2 do 4 m2 v příčkách nebo stěnách cihlami  pálenými  tloušťky nad 100 mm</t>
  </si>
  <si>
    <t xml:space="preserve">1.PP - číslo místnosti : </t>
  </si>
  <si>
    <t>001 : 0,60*0,50*0,63</t>
  </si>
  <si>
    <t>010 x 017 : 1,00*2,13*0,63</t>
  </si>
  <si>
    <t>0,33*2,13*0,63</t>
  </si>
  <si>
    <t>018 : 0,70*0,75*0,63</t>
  </si>
  <si>
    <t>32001</t>
  </si>
  <si>
    <t>Čištění spár původních obkladů</t>
  </si>
  <si>
    <t xml:space="preserve">m2    </t>
  </si>
  <si>
    <t>Vlastní</t>
  </si>
  <si>
    <t>Indiv</t>
  </si>
  <si>
    <t>018 : 23,50*2,00*0,63</t>
  </si>
  <si>
    <t>Odpočet otvorů : -1,00*2,00*0,63</t>
  </si>
  <si>
    <t>030 : (1,30+1,95)*2*2,00*0,63</t>
  </si>
  <si>
    <t>Odpočet otvorů : -0,70*2,00*2*0,63</t>
  </si>
  <si>
    <t>031 : (1,60+1,98)*2*2,00*0,63</t>
  </si>
  <si>
    <t>(1,60+1,02)*2*2,00*0,63</t>
  </si>
  <si>
    <t>Odpočet otvorů : -0,70*2,00*3*0,63</t>
  </si>
  <si>
    <t>032 : (1,30+2,08)*2*2,00*0,63</t>
  </si>
  <si>
    <t>033 : (1,60+0,95)*2*2,00*0,63</t>
  </si>
  <si>
    <t>Odpočet otvorů : -0,70*2,00*0,63</t>
  </si>
  <si>
    <t>142 : (1,60+0,90)*2*2,00*0,63</t>
  </si>
  <si>
    <t>(1,60+1,10)*2*2,00*0,63</t>
  </si>
  <si>
    <t>145 : (1,60+1,28)*2*2,00*0,63</t>
  </si>
  <si>
    <t>-0,90*2,00*0,63</t>
  </si>
  <si>
    <t>155 : (1,80+1,60)*2*2,00*0,63</t>
  </si>
  <si>
    <t>Odpočet otvorů : -0,90*2,00*0,63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</si>
  <si>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</si>
  <si>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</si>
  <si>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>801-1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</si>
  <si>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</si>
  <si>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</si>
  <si>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</si>
  <si>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</si>
  <si>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143 : 1,90*(1,30+0,20)*0,63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</si>
  <si>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</si>
  <si>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</si>
  <si>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Podhled SP/06 : </t>
  </si>
  <si>
    <t xml:space="preserve">3.NP - číslo místnosti : </t>
  </si>
  <si>
    <t>302 : 34,35*0,63</t>
  </si>
  <si>
    <t xml:space="preserve">4.NP - číslo místnosti : </t>
  </si>
  <si>
    <t>402 : 2,45*3,70*2*0,63</t>
  </si>
  <si>
    <t xml:space="preserve">5.NP - číslo místnosti : </t>
  </si>
  <si>
    <t>502 : 2,45*3,70*2*0,63</t>
  </si>
  <si>
    <t xml:space="preserve">6.NP - číslo místnosti : </t>
  </si>
  <si>
    <t>602 : 2,45*3,70*2*0,63</t>
  </si>
  <si>
    <t xml:space="preserve">7.NP - číslo místnosti : </t>
  </si>
  <si>
    <t>702 : 41,40*0,63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</si>
  <si>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</si>
  <si>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</si>
  <si>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Podhled SP/02 : </t>
  </si>
  <si>
    <t>143 : 6,23*0,63</t>
  </si>
  <si>
    <t>481001</t>
  </si>
  <si>
    <t>Úprava SDK podhledu pro vedení instalací nad podhledem - vyřezání otvoru, montáž nosného prvku, zpětné zaslepení otvoru</t>
  </si>
  <si>
    <t>kus</t>
  </si>
  <si>
    <t>030 : 2*0,63</t>
  </si>
  <si>
    <t>031 : 2*0,63</t>
  </si>
  <si>
    <t>032 : 2*0,63</t>
  </si>
  <si>
    <t>033 : 2*0,63</t>
  </si>
  <si>
    <t>142 : 4*0,63</t>
  </si>
  <si>
    <t>143 : 4*0,63</t>
  </si>
  <si>
    <t>145 : 2*0,63</t>
  </si>
  <si>
    <t>155 : 2*0,63</t>
  </si>
  <si>
    <t>481002</t>
  </si>
  <si>
    <t>Přetmelení SDK podhledu po montážích instalací</t>
  </si>
  <si>
    <t>030 : 2,80*0,63</t>
  </si>
  <si>
    <t>031 : 4,40*0,63</t>
  </si>
  <si>
    <t>032 : 2,80*0,63</t>
  </si>
  <si>
    <t>033 : 1,40*0,63</t>
  </si>
  <si>
    <t>142 : 3,40*0,63</t>
  </si>
  <si>
    <t>145 : 2,00*0,63</t>
  </si>
  <si>
    <t>155 : 2,70*0,63</t>
  </si>
  <si>
    <t>611473112R00</t>
  </si>
  <si>
    <t>Omítky vnitřní stropů ze suchých směsí stropů rovných štukové</t>
  </si>
  <si>
    <t>Nedokončená</t>
  </si>
  <si>
    <t>vápenocementové, strojně nebo ručně nanášené, s pomocným lešením, kompletní souvrství</t>
  </si>
  <si>
    <t>017 : 6,71*0,63</t>
  </si>
  <si>
    <t>018 : 17,80*0,63</t>
  </si>
  <si>
    <t>612403386R00</t>
  </si>
  <si>
    <t>Hrubá výplň rýh ve stěnách, jakoukoliv maltou maltou ze suchých směsí  100 x 100 mm</t>
  </si>
  <si>
    <t>m</t>
  </si>
  <si>
    <t>jakékoliv šířky rýhy,</t>
  </si>
  <si>
    <t>Po profesích : 300,00*0,63</t>
  </si>
  <si>
    <t xml:space="preserve">Po bouraných příčkách : </t>
  </si>
  <si>
    <t>1.PP : 3,12*2*0,63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</si>
  <si>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</si>
  <si>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</si>
  <si>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</si>
  <si>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</si>
  <si>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017 : (2,28+2,95)*2*2,00*0,63</t>
  </si>
  <si>
    <t>143 : (1,90+3,48)*2*2,00*0,63</t>
  </si>
  <si>
    <t>-1,90*1,25*0,63</t>
  </si>
  <si>
    <t>612473182R00</t>
  </si>
  <si>
    <t>Omítky vnitřní zdiva ze suchých směsí štukové, strojně</t>
  </si>
  <si>
    <t>včetně postřiku a jádrové omítky.</t>
  </si>
  <si>
    <t>001 : 0,80*0,70*0,63</t>
  </si>
  <si>
    <t>017 : (2,29+2,95)*2*(3,15-2,00)*0,63</t>
  </si>
  <si>
    <t>143 : (1,90+3,48)*2*(3,85-2,00)*0,63</t>
  </si>
  <si>
    <t>149 : (1,70+1,53)*2*3,85*0,63</t>
  </si>
  <si>
    <t>Odpočet otvorů : -1,00*2,02*0,63</t>
  </si>
  <si>
    <t>148 : 1,40*3,85*0,63</t>
  </si>
  <si>
    <t>612473185R00</t>
  </si>
  <si>
    <t>Omítky vnitřní zdiva ze suchých směsí příplatek za zabudované omítníky v ploše stěn</t>
  </si>
  <si>
    <t>Odkaz na mn. položky pořadí 11 : 22,84695</t>
  </si>
  <si>
    <t>Odkaz na mn. položky pořadí 12 : 38,60892</t>
  </si>
  <si>
    <t>622311730RT3</t>
  </si>
  <si>
    <t>Zateplení fasády  , minerálními deskami s kolmým vláknem, tloušťky 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</si>
  <si>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</si>
  <si>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0,041 W/mK.</t>
  </si>
  <si>
    <t>153 : (16,80+2,95)*3,85*0,63</t>
  </si>
  <si>
    <t>622311732RT3</t>
  </si>
  <si>
    <t>Zateplení fasády  , minerálními deskami s kolmým vláknem, tloušťky 100 mm, kontaktní nátěr a silikonová omítka, škrábaná, zrnitost 2 mm</t>
  </si>
  <si>
    <t>153 / ST06 : 10,60*3,50/2*0,63</t>
  </si>
  <si>
    <t>622311733RT3</t>
  </si>
  <si>
    <t>Zateplení fasády  , minerálními deskami s kolmým vláknem, tloušťky 120 mm, kontaktní nátěr a silikonová omítka, škrábaná, zrnitost 2 mm</t>
  </si>
  <si>
    <t xml:space="preserve">Podhledy : </t>
  </si>
  <si>
    <t>153 : 50,50*0,63</t>
  </si>
  <si>
    <t>622391001R00</t>
  </si>
  <si>
    <t>Příplatek za montáž KZS na podhledu, bez dodávky materiálu</t>
  </si>
  <si>
    <t>Bez dodávky materiálu.</t>
  </si>
  <si>
    <t>Odkaz na mn. položky pořadí 16 : 31,81500</t>
  </si>
  <si>
    <t>631312621RM1</t>
  </si>
  <si>
    <t xml:space="preserve">Mazanina z betonu prostého tl. přes 50 do 80 mm třídy C 20/25,  </t>
  </si>
  <si>
    <t>m3</t>
  </si>
  <si>
    <t>(z kameniva) hlazená dřevěným hladítkem</t>
  </si>
  <si>
    <t>Včetně vytvoření dilatačních spár, bez zaplnění.</t>
  </si>
  <si>
    <t xml:space="preserve">1.PP : </t>
  </si>
  <si>
    <t xml:space="preserve">Číslo místnosti / skladba : </t>
  </si>
  <si>
    <t>017 / D01 : 6,71*0,075*0,63</t>
  </si>
  <si>
    <t>143 / A01 : 6,23*0,057*0,63</t>
  </si>
  <si>
    <t>149 / B01 : 2,60*0,063*0,63</t>
  </si>
  <si>
    <t>631312141R00</t>
  </si>
  <si>
    <t>Doplnění mazanin betonem prostým rýh v dosavadních mazaninách</t>
  </si>
  <si>
    <t>prostým betonem (s dodáním hmot) bez potěru,</t>
  </si>
  <si>
    <t>148 : 1,20*0,15*0,10*0,63</t>
  </si>
  <si>
    <t>148 x 149 : 1,00*0,15*0,10*0,63</t>
  </si>
  <si>
    <t>143 x 144 : (1,90+1,60)*0,15*0,10*0,63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</si>
  <si>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</si>
  <si>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</si>
  <si>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</si>
  <si>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631361921RT5</t>
  </si>
  <si>
    <t>Výztuž mazanin z betonů a z lehkých betonů ze svařovaných sítí průměr drátu 6 mm, velikost oka 150/150 mm</t>
  </si>
  <si>
    <t>t</t>
  </si>
  <si>
    <t>včetně distančních prvků</t>
  </si>
  <si>
    <t>017 / D01 : 6,71*0,0033*1,18*0,63</t>
  </si>
  <si>
    <t>143 / A01 : 6,23*0,0033*1,18*0,63</t>
  </si>
  <si>
    <t>149 / B01 : 2,60*0,0033*1,18*0,63</t>
  </si>
  <si>
    <t>632421113RT4</t>
  </si>
  <si>
    <t>Potěr ze suchých směsí samonivelační podlahová modifikovaná hmota na bázi cementu, tloušťky 3 mm, včetně penetrace</t>
  </si>
  <si>
    <t>s rozprostřením a uhlazením</t>
  </si>
  <si>
    <t>včetně penetrace podkladu.</t>
  </si>
  <si>
    <t>102 / E01 : 1,20*2,80*0,63</t>
  </si>
  <si>
    <t>101 / E02 : 1,50*2,10*0,63</t>
  </si>
  <si>
    <t>149 / B01 : 2,60*0,63</t>
  </si>
  <si>
    <t>080165191400R</t>
  </si>
  <si>
    <t>Čerpadlo betonářské kolové SCHWING</t>
  </si>
  <si>
    <t>Sh</t>
  </si>
  <si>
    <t>STROJ</t>
  </si>
  <si>
    <t>Stroj</t>
  </si>
  <si>
    <t>POL6_</t>
  </si>
  <si>
    <t>výložník 27 m</t>
  </si>
  <si>
    <t>Cenu tvoří:</t>
  </si>
  <si>
    <t>- sazba za hodinu použití</t>
  </si>
  <si>
    <t>- sazba za technologické mytí (na 1 m3)</t>
  </si>
  <si>
    <t>- sazba za km jízdy. Započteno 2x25 km. Poděleno objemem nádrže (4 m3)</t>
  </si>
  <si>
    <t>30*0,63</t>
  </si>
  <si>
    <t>941955001R00</t>
  </si>
  <si>
    <t>Lešení lehké pracovní pomocné pomocné, o výšce lešeňové podlahy do 1,2 m</t>
  </si>
  <si>
    <t>800-3</t>
  </si>
  <si>
    <t>Odkaz na mn. položky pořadí 6 : 3,92490</t>
  </si>
  <si>
    <t>Odkaz na mn. položky pořadí 121 : 213,19200</t>
  </si>
  <si>
    <t>Odkaz na mn. položky pořadí 8 : 16,20990</t>
  </si>
  <si>
    <t>Odkaz na mn. položky pořadí 5 : 81,98820</t>
  </si>
  <si>
    <t/>
  </si>
  <si>
    <t>153 : (16,80+2,95)*1,50*0,63</t>
  </si>
  <si>
    <t>943943221R00</t>
  </si>
  <si>
    <t>Montáž lešení prostorového lehkého bez podlah výšky do 10 m</t>
  </si>
  <si>
    <t>pro zatížení podlahové plochy do 2 kPa (200 kg/m2),</t>
  </si>
  <si>
    <t>Výtahové šachty : 1,60*1,80*28,00*2*0,63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</si>
  <si>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</si>
  <si>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</si>
  <si>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</si>
  <si>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</si>
  <si>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Výtahové šachty - 30 dní : 1,60*1,80*28,00*2*30*0,63</t>
  </si>
  <si>
    <t>943943821R00</t>
  </si>
  <si>
    <t>Demontáž lešení prostorového lehkého výšky do 10 m</t>
  </si>
  <si>
    <t>bez podlah pro zatížení podlahové plochy do 2 kPa (200 kg/m2),</t>
  </si>
  <si>
    <t>943955021R00</t>
  </si>
  <si>
    <t>Montáž lešeňové podlahy s příčníky nebo podélníky, výšky do 10 m</t>
  </si>
  <si>
    <t>Výtahové šachty : 1,60*1,80*14*2*0,63</t>
  </si>
  <si>
    <t>943955141R00</t>
  </si>
  <si>
    <t xml:space="preserve">Montáž lešeňové podlahy ve světlíku nebo šachtě o půdorysné ploše do 6 m2 s příčníky nebo podélníky,  </t>
  </si>
  <si>
    <t>943955198R00</t>
  </si>
  <si>
    <t xml:space="preserve">Montáž lešeňové podlahy Pronájem lešeňových podlážek za den použití </t>
  </si>
  <si>
    <t>pro prostorové lešení</t>
  </si>
  <si>
    <t>Výtahové šachty : 1,60*1,80*14*2*30*0,63</t>
  </si>
  <si>
    <t>943955821R00</t>
  </si>
  <si>
    <t>Demontáž lešeňové podlahy s příčníky nebo podélníky,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</si>
  <si>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</si>
  <si>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</si>
  <si>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001 : 63,30*0,63</t>
  </si>
  <si>
    <t>002 : 15,60*0,63</t>
  </si>
  <si>
    <t>006 : 6,10*0,63</t>
  </si>
  <si>
    <t>011 : 5,10*0,63</t>
  </si>
  <si>
    <t>015 : 4,70*0,63</t>
  </si>
  <si>
    <t>017 : 3,65*0,63</t>
  </si>
  <si>
    <t>018 : 11,02*0,63</t>
  </si>
  <si>
    <t>019 : 6,30*0,63</t>
  </si>
  <si>
    <t>020 : 9,70*0,63</t>
  </si>
  <si>
    <t>022 : 38,20*0,63</t>
  </si>
  <si>
    <t>024 : 7,50*0,63</t>
  </si>
  <si>
    <t>025 : 45,20*0,63</t>
  </si>
  <si>
    <t>026 : 10,40*0,63</t>
  </si>
  <si>
    <t>027 : 25,50*0,63</t>
  </si>
  <si>
    <t>028 : 6,20*0,63</t>
  </si>
  <si>
    <t>031 : 4,70*0,63</t>
  </si>
  <si>
    <t>034 : 8,50*0,63</t>
  </si>
  <si>
    <t>035 : 3,70*0,63</t>
  </si>
  <si>
    <t>036 : 3,10*0,63</t>
  </si>
  <si>
    <t>101 : 85,90*0,63</t>
  </si>
  <si>
    <t>102 : 159,90*0,63</t>
  </si>
  <si>
    <t>103 : 23,00*0,63</t>
  </si>
  <si>
    <t>114 : 10,70*0,63</t>
  </si>
  <si>
    <t>115 : 9,90*0,63</t>
  </si>
  <si>
    <t>129 : 15,20*0,63</t>
  </si>
  <si>
    <t>131 : 15,90*0,63</t>
  </si>
  <si>
    <t>147 : 6,40*0,63</t>
  </si>
  <si>
    <t>148 : 4,50*0,63</t>
  </si>
  <si>
    <t>149 : 2,60*0,63</t>
  </si>
  <si>
    <t>153 : 53,30*0,63</t>
  </si>
  <si>
    <t xml:space="preserve">2.NP - číslo místnosti : </t>
  </si>
  <si>
    <t>209 : 90,60*0,63</t>
  </si>
  <si>
    <t>210 : 22,40*0,63</t>
  </si>
  <si>
    <t>221 : 15,90*0,63</t>
  </si>
  <si>
    <t>222 : 15,20*0,63</t>
  </si>
  <si>
    <t>328 : 15,20*0,63</t>
  </si>
  <si>
    <t>330 : 15,90*0,63</t>
  </si>
  <si>
    <t>360 : 17,30*0,63</t>
  </si>
  <si>
    <t>402 : 31,45*0,63</t>
  </si>
  <si>
    <t>427 : 15,20*0,63</t>
  </si>
  <si>
    <t>429 : 15,90*0,63</t>
  </si>
  <si>
    <t>457 : 17,30*0,63</t>
  </si>
  <si>
    <t>502 : 31,45*0,63</t>
  </si>
  <si>
    <t>527 : 15,20*0,63</t>
  </si>
  <si>
    <t>529 : 15,90*0,63</t>
  </si>
  <si>
    <t>557 : 17,30*0,63</t>
  </si>
  <si>
    <t>602 : 31,45*0,63</t>
  </si>
  <si>
    <t>627 : 15,20*0,63</t>
  </si>
  <si>
    <t>629 : 15,90*0,63</t>
  </si>
  <si>
    <t>657 : 17,30*0,63</t>
  </si>
  <si>
    <t>727 : 15,20*0,63</t>
  </si>
  <si>
    <t>729 : 15,90*0,63</t>
  </si>
  <si>
    <t>753 : 4,00*0,63</t>
  </si>
  <si>
    <t>952902110R00</t>
  </si>
  <si>
    <t>Čištění budov zametáním v místnostech, chodbách, na schodišti a na půdě</t>
  </si>
  <si>
    <t xml:space="preserve">Průběžný úklid v komunikačním prostoru : </t>
  </si>
  <si>
    <t xml:space="preserve">30 x : </t>
  </si>
  <si>
    <t>1.NP : 200*30*0,63</t>
  </si>
  <si>
    <t>2.NP : 30*30*0,63</t>
  </si>
  <si>
    <t>3.NP : 30*30*0,63</t>
  </si>
  <si>
    <t>4.NP : 30*30*0,63</t>
  </si>
  <si>
    <t>5.NP : 30*30*0,63</t>
  </si>
  <si>
    <t>6.NP : 30*30*0,63</t>
  </si>
  <si>
    <t>7.NP : 30*30*0,63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</si>
  <si>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</si>
  <si>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</si>
  <si>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</si>
  <si>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 xml:space="preserve">Dvířka : </t>
  </si>
  <si>
    <t>148 : 4*0,63</t>
  </si>
  <si>
    <t>553476Rpol</t>
  </si>
  <si>
    <t>Dvířka kovová revizní do zdiva 400x400 mm</t>
  </si>
  <si>
    <t>Specifikace</t>
  </si>
  <si>
    <t>POL3_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</si>
  <si>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</si>
  <si>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</si>
  <si>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</si>
  <si>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</si>
  <si>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016 x 017 : 2,29*3,12*0,63</t>
  </si>
  <si>
    <t>149 x 150 : 1,70*3,85*0,63</t>
  </si>
  <si>
    <t>Odpočet otvorů : -0,70*2,02*0,63</t>
  </si>
  <si>
    <t>143 x 144 : (1,90+1,60)*3,85*0,63</t>
  </si>
  <si>
    <t>Odpočet otvorů : -0,70*2,02*2*0,63</t>
  </si>
  <si>
    <t>963016111R00</t>
  </si>
  <si>
    <t>Demontáž sádrokartonových a sádrovláknitých podhledů z desek bez minerální izolace, na jednoduché ocelové konstrukci, 1x opláštěné tl. 12,5 mm</t>
  </si>
  <si>
    <t>016 : 3,80*0,63</t>
  </si>
  <si>
    <t>017 : 2,60*0,63</t>
  </si>
  <si>
    <t>143 : 3,00*0,63</t>
  </si>
  <si>
    <t>144 : 3,40*0,63</t>
  </si>
  <si>
    <t>149 : 1,50*0,63</t>
  </si>
  <si>
    <t>702 : 3,90*3,50*2*0,63</t>
  </si>
  <si>
    <t>963016211R00</t>
  </si>
  <si>
    <t>Demontáž sádrokartonových a sádrovláknitých podhledů z kazet 600 x 600 mm bez minerální izolace, na kovovém roštu, tl. 12,5 mm</t>
  </si>
  <si>
    <t>965042131R00</t>
  </si>
  <si>
    <t>Bourání podkladů pod dlažby nebo litých celistvých dlažeb a mazanin  betonových nebo z litého asfaltu, tloušťky do 100 mm, plochy do 4 m2</t>
  </si>
  <si>
    <t>016 / PB8 : 3,80*0,065*0,63</t>
  </si>
  <si>
    <t>017 / PB8 : 2,60*0,065*0,63</t>
  </si>
  <si>
    <t>143 / PB3 : 3,00*0,051*0,63</t>
  </si>
  <si>
    <t>144 / PB3 : 3,40*0,051*0,63</t>
  </si>
  <si>
    <t>149 / PB3 : 1,50*0,051*0,63</t>
  </si>
  <si>
    <t>965048515R00</t>
  </si>
  <si>
    <t>Bourání podkladů pod dlažby nebo litých celistvých dlažeb a mazanin  Broušení betonového povrchu do tloušťky 5 mm</t>
  </si>
  <si>
    <t>006 / PB9 : 6,10*0,63</t>
  </si>
  <si>
    <t>024 / PB9 : 7,50*0,63</t>
  </si>
  <si>
    <t>965081713R00</t>
  </si>
  <si>
    <t>Bourání podlah z keramických dlaždic, tloušťky do 10 mm, plochy přes 1 m2</t>
  </si>
  <si>
    <t>bez podkladního lože, s jakoukoliv výplní spár</t>
  </si>
  <si>
    <t>016 / PB8 : 3,80*0,63</t>
  </si>
  <si>
    <t>017 / PB8 : 2,60*0,63</t>
  </si>
  <si>
    <t>143 / PB3 : 3,00*0,63</t>
  </si>
  <si>
    <t>144 / PB3 : 3,40*0,63</t>
  </si>
  <si>
    <t>149 / PB3 : 1,50*0,63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</si>
  <si>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</si>
  <si>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</si>
  <si>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1.PP : 0,90*1,97*6*0,63</t>
  </si>
  <si>
    <t>0,80*1,97*0,63</t>
  </si>
  <si>
    <t>0,70*1,97*0,63</t>
  </si>
  <si>
    <t>1.NP : 0,60*1,97*3*0,63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</si>
  <si>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</si>
  <si>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</si>
  <si>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1.PP : 1,25*1,97*2*0,63</t>
  </si>
  <si>
    <t>1,45*1,97*2*0,63</t>
  </si>
  <si>
    <t>971038531R00</t>
  </si>
  <si>
    <t>Vybourání otvorů ve zdivu cihelném z dutých tvárnic nebo příčkovek  plochy do 1 m2, tloušťky do 150 mm</t>
  </si>
  <si>
    <t>základovém nebo nadzákladovém,</t>
  </si>
  <si>
    <t>Včetně pomocného lešení o výšce podlahy do 1900 mm a pro zatížení do 1,5 kPa  (150 kg/m2).</t>
  </si>
  <si>
    <t>971038621R00</t>
  </si>
  <si>
    <t>Vybourání otvorů ve zdivu cihelném z dutých tvárnic nebo příčkovek  plochy do 4 m2, tloušťky do 100 mm</t>
  </si>
  <si>
    <t>148 : 1,20*3,95*0,63</t>
  </si>
  <si>
    <t>148 x 149 : 1,00*2,15*0,63</t>
  </si>
  <si>
    <t>971052651R00</t>
  </si>
  <si>
    <t>Vybourání a prorážení otvorů v železobetonových zdech a příčkách plochy do 4 m2, tloušťky do 600 mm</t>
  </si>
  <si>
    <t>základových nebo nadzákladových,</t>
  </si>
  <si>
    <t xml:space="preserve">Dle výkazu  projektanta : </t>
  </si>
  <si>
    <t>VZ3 - stěna 1.PP : 1,10*1,10*0,20*0,63</t>
  </si>
  <si>
    <t>974031664R00</t>
  </si>
  <si>
    <t>Vysekání rýh v jakémkoliv zdivu cihelném pro vtahování nosníků do zdí, před vybouráním otvorů  do hloubky 150 mm, při výšce nosníku do 150 mm</t>
  </si>
  <si>
    <t xml:space="preserve">1.NP : </t>
  </si>
  <si>
    <t>PR/01 : 1,30*0,63</t>
  </si>
  <si>
    <t>PR/02 : 1,10*0,63</t>
  </si>
  <si>
    <t>978013191R00</t>
  </si>
  <si>
    <t>Otlučení omítek vápenných nebo vápenocementových vnitřních s vyškrabáním spár, s očištěním zdiva stěn, v rozsahu do 100 %</t>
  </si>
  <si>
    <t>016 : (2,29+1,68)*2*(3,00-2,00)*0,63</t>
  </si>
  <si>
    <t>017 : (2,29+1,15)*2*(3,00-2,00)*0,63</t>
  </si>
  <si>
    <t>143 : (0,90+1,60)*2*(3,85-2,00)*0,63</t>
  </si>
  <si>
    <t>144 : (1,90+1,78)*2*(3,85-2,00)*0,63</t>
  </si>
  <si>
    <t>(0,90+1,60)*2*(3,85-2,00)*0,63</t>
  </si>
  <si>
    <t>149 : (1,70+0,90)*2*(3,85-2,00)*0,63</t>
  </si>
  <si>
    <t>978021191R00</t>
  </si>
  <si>
    <t>Otlučení cementových omítek vnitřních stěn v rozsahu do 100 %</t>
  </si>
  <si>
    <t xml:space="preserve">Pod sejmutými obklady : </t>
  </si>
  <si>
    <t>Odkaz na mn. položky pořadí 51 : 38,59380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</si>
  <si>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</si>
  <si>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</si>
  <si>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</si>
  <si>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016 : (2,29+1,68)*2*2,00*0,63</t>
  </si>
  <si>
    <t>Odpočet otvorů : -1,35*2,00*0,63</t>
  </si>
  <si>
    <t>017 : (2,29+1,15)*2*2,00*0,63</t>
  </si>
  <si>
    <t>143 : (0,90+1,60)*2*2,00*0,63</t>
  </si>
  <si>
    <t>144 : (1,90+1,78)*2*2,00*0,63</t>
  </si>
  <si>
    <t>(0,90+1,60)*2*2,00*0,63</t>
  </si>
  <si>
    <t>-0,70*2,00*3*0,63</t>
  </si>
  <si>
    <t>149 : (1,70+0,90)*2*2,00*0,63</t>
  </si>
  <si>
    <t>979990107R00</t>
  </si>
  <si>
    <t>Poplatek za skládku za uložení, směs betonu, cihel a dřeva,  , skupina 17 09 04 z Katalogu odpadů</t>
  </si>
  <si>
    <t>Běžná</t>
  </si>
  <si>
    <t>15,60843</t>
  </si>
  <si>
    <t>Odkaz na mn. položky pořadí 53 : 2,97480*-1</t>
  </si>
  <si>
    <t>979990110R00</t>
  </si>
  <si>
    <t>Poplatek za skládku za uložení, sádrokartonové desky,  , skupina 17 08 02 z Katalogu odpadů</t>
  </si>
  <si>
    <t>Odkaz na dem. hmot. položky pořadí 38 : 0,71540</t>
  </si>
  <si>
    <t>Odkaz na dem. hmot. položky pořadí 39 : 2,25940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</si>
  <si>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</si>
  <si>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</si>
  <si>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</si>
  <si>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</si>
  <si>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</si>
  <si>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</si>
  <si>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</si>
  <si>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</si>
  <si>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</si>
  <si>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</si>
  <si>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</si>
  <si>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</si>
  <si>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</si>
  <si>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</si>
  <si>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</si>
  <si>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</si>
  <si>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</si>
  <si>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</si>
  <si>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</si>
  <si>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</si>
  <si>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711212000RT1</t>
  </si>
  <si>
    <t>Izolace proti vodě nátěr podkladní pod hydroizolační stěrky, Hmota nátěrová typ: penetrace</t>
  </si>
  <si>
    <t>800-711</t>
  </si>
  <si>
    <t>711212000RU1</t>
  </si>
  <si>
    <t>Izolace proti vodě nátěr podkladní pod hydroizolační stěrky</t>
  </si>
  <si>
    <t>Odkaz na mn. položky pořadí 63 : 5,28066</t>
  </si>
  <si>
    <t>711212001RT2</t>
  </si>
  <si>
    <t>Izolace proti vodě nátěr hydroizolační proti vlhkosti</t>
  </si>
  <si>
    <t>143 / A01 : ((1,90+3,48)*2*0,20+6,23)*0,63</t>
  </si>
  <si>
    <t>711212001RT3</t>
  </si>
  <si>
    <t>711212601RT2</t>
  </si>
  <si>
    <t>Izolace proti vodě doplňky  těsnicí pás š.100 mm do spoje podlaha-stěna</t>
  </si>
  <si>
    <t>143 / A01 : (1,90+3,48)*2*0,63</t>
  </si>
  <si>
    <t>711212602RT2</t>
  </si>
  <si>
    <t>Izolace proti vodě doplňky  těsnicí roh do spoje podlaha stěna</t>
  </si>
  <si>
    <t>143 / A01 : 4*0,63</t>
  </si>
  <si>
    <t>711212611RT2</t>
  </si>
  <si>
    <t>Izolace proti vodě doplňky  těsnicí pás šířky 100 mm do svislých koutů</t>
  </si>
  <si>
    <t>143 : 4*0,20*0,63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</si>
  <si>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</si>
  <si>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</si>
  <si>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</si>
  <si>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712101Rpol</t>
  </si>
  <si>
    <t>D+M izolační PVC folie dle stáv. - prostup střešní kcí - předpoklad plochy jednoho prostupu je 1 m2</t>
  </si>
  <si>
    <t>11*0,63</t>
  </si>
  <si>
    <t>998712203R00</t>
  </si>
  <si>
    <t>Přesun hmot pro povlakové krytiny v objektech výšky přes 12 do 24 m</t>
  </si>
  <si>
    <t>50 m vodorovně</t>
  </si>
  <si>
    <t>713111121RT1</t>
  </si>
  <si>
    <t xml:space="preserve">Montáž tepelné izolace stropů rovných, spodem, uchycení drátem,  </t>
  </si>
  <si>
    <t>800-713</t>
  </si>
  <si>
    <t>713111221RO6</t>
  </si>
  <si>
    <t>Montáž tepelné izolace stropů parotěsná zábrana zavěšených podhledů s přelepením spojů, včetně dodávky fólie</t>
  </si>
  <si>
    <t>včetně dodávky fólie a spojovacích prostředků.</t>
  </si>
  <si>
    <t>713102121R00</t>
  </si>
  <si>
    <t>Odstranění tepelné izolace z desek, lamel, rohoží, pásů a foukané izolace podlah, volně uložené, z minerálních desek, lamel, rohoží a pásů, tloušťky do 100 mm</t>
  </si>
  <si>
    <t>713121111RT1</t>
  </si>
  <si>
    <t>Montáž tepelné izolace podlah  jednovrstvá, bez dodávky materiálu</t>
  </si>
  <si>
    <t>143 / A01 : 6,23*0,63</t>
  </si>
  <si>
    <t>713191100RT9</t>
  </si>
  <si>
    <t>Izolace tepelné běžných konstrukcí - doplňky položení separační fólie, včetně dodávky PE fólie</t>
  </si>
  <si>
    <t>017 / D01 : 6,71*0,63</t>
  </si>
  <si>
    <t>713191221R00</t>
  </si>
  <si>
    <t>Izolace tepelné běžných konstrukcí - doplňky obložení stěn pásky 100 mm, včetně dodávky materiálu</t>
  </si>
  <si>
    <t>017 / D01 : (2,28+2,95)*2*0,63</t>
  </si>
  <si>
    <t>28376062R</t>
  </si>
  <si>
    <t>Výrobek izolační pro budovy z pěnového polystyrenu (EPS) tvar: deska; typ: T; tloušťka d = 30,0 mm; lambda = 0,044 W/(m.K); RtF: E</t>
  </si>
  <si>
    <t>SPCM</t>
  </si>
  <si>
    <t>Koeficient Přípočet ztratného ve výši 2 %: 0,02</t>
  </si>
  <si>
    <t>63151400.AR</t>
  </si>
  <si>
    <t>Výrobek izolační pro budovy z minerální vlny (MW) tvar: deska; tloušťka d = 40,0 mm; OH = 40 kg/m3; lambda = 0,035 W/(m.K); RtF: A1</t>
  </si>
  <si>
    <t>998713203R00</t>
  </si>
  <si>
    <t>Přesun hmot pro izolace tepelné v objektech výšky do 24 m</t>
  </si>
  <si>
    <t>979990144R00</t>
  </si>
  <si>
    <t>Poplatek za skládku za uložení, minerální vata,  , skupina 17 06 04 z Katalogu odpadů</t>
  </si>
  <si>
    <t>71601</t>
  </si>
  <si>
    <t>D+M protipožární opatření - ucpávky, průchodky, těsnění apod.</t>
  </si>
  <si>
    <t>soubor</t>
  </si>
  <si>
    <t>1*0,63</t>
  </si>
  <si>
    <t>716801</t>
  </si>
  <si>
    <t>D+M hasicí přístroj PHP 21A</t>
  </si>
  <si>
    <t>24*0,63</t>
  </si>
  <si>
    <t>72001T00-V</t>
  </si>
  <si>
    <t>Zdravotechnické instalace - výuka - viz rozpočet specialisty</t>
  </si>
  <si>
    <t>725110814R00</t>
  </si>
  <si>
    <t>Demontáž klozetů kombinovaných</t>
  </si>
  <si>
    <t>800-721</t>
  </si>
  <si>
    <t>1.NP : 1*0,63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</si>
  <si>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</si>
  <si>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</si>
  <si>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</si>
  <si>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</si>
  <si>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</si>
  <si>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</si>
  <si>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725820801R00</t>
  </si>
  <si>
    <t>Demontáž baterií nástěnných do G 3/4"</t>
  </si>
  <si>
    <t>725820802R00</t>
  </si>
  <si>
    <t>Demontáž baterií stojánkových do 1otvoru</t>
  </si>
  <si>
    <t>998725203R00</t>
  </si>
  <si>
    <t>Přesun hmot pro zařizovací předměty v objektech výšky do 24 m</t>
  </si>
  <si>
    <t>vodorovně do 50 m</t>
  </si>
  <si>
    <t>979990111R00</t>
  </si>
  <si>
    <t>Poplatek za skládku za uložení, tašky, stavební keramika,  , skupina 17 01 03 z Katalogu odpadů</t>
  </si>
  <si>
    <t>72801T00-V</t>
  </si>
  <si>
    <t>Vzduchotechnika a chlazení - výuka - viz rozpočet specialisty</t>
  </si>
  <si>
    <t>73001T00-V</t>
  </si>
  <si>
    <t>Ústřední vytápění - výuka - viz rozpočet specialisty</t>
  </si>
  <si>
    <t>766-01P/D</t>
  </si>
  <si>
    <t>D+M dveře vnitřní ocelové zateplené 2kř. 1250x1970 mm, pož odol. EW 30 DP3-C, vč. ocel. zárubně, vč. povrchové úpravy, kování - podrobnosti ve výpisu prvků 01P/D</t>
  </si>
  <si>
    <t>z m.č. 010 do m.č. 026 : 1*0,63</t>
  </si>
  <si>
    <t>766-02P/D</t>
  </si>
  <si>
    <t>D+M dveře vnitřní ocelové zateplené 2kř. 1450x1970 mm, pož odol. EW 30 DP3-C, vč. ocel. zárubně, vč. povrchové úpravy, kování - podrobnosti ve výpisu prvků 02P/D</t>
  </si>
  <si>
    <t>z m.č. 036 do m.č. 010 : 1*0,63</t>
  </si>
  <si>
    <t>766-03P/D</t>
  </si>
  <si>
    <t>D+M dveře vnitřní ocelové zateplené 900x1970 mm, pož odol. EW 30 DP3-C, vč. ocel. zárubně, vč. povrchové úpravy, kování - podrobnosti ve výpisu prvků 03P/D</t>
  </si>
  <si>
    <t>z m.č. 022 do m.č. 010 : 1*0,63</t>
  </si>
  <si>
    <t>766-04P/D</t>
  </si>
  <si>
    <t>D+M dveře vnitřní ocelové zateplené 900x1970 mm, pož odol. EW 30 DP3-C, vč. ocel. zárubně, vč. povrchové úpravy, kování - podrobnosti ve výpisu prvků 04P/D</t>
  </si>
  <si>
    <t>z m.č. 010 do m.č. 020 : 1*0,63</t>
  </si>
  <si>
    <t>766-05L/D</t>
  </si>
  <si>
    <t>D+M dveře vnitřní ocelové zateplené 900x1970 mm, pož odol. EW 30 DP3-C, S vč. ocel. zárubně, vč. povrchové úpravy, kování - podrobnosti ve výpisu prvků 05L/D</t>
  </si>
  <si>
    <t>z m.č. 010 do m.č. 011 : 1*0,63</t>
  </si>
  <si>
    <t>766-05P/D</t>
  </si>
  <si>
    <t>D+M dveře vnitřní ocelové zateplené 900x1970 mm, pož odol. EW 30 DP3-C, S vč. ocel. zárubně, vč. povrchové úpravy, kování - podrobnosti ve výpisu prvků 05P/D</t>
  </si>
  <si>
    <t>z m.č. 010 do m.č. 015 : 1*0,63</t>
  </si>
  <si>
    <t>766-06P/D</t>
  </si>
  <si>
    <t>D+M dveře vnitřní ocelové zateplené 900x1970 mm, pož odol. EW 30 DP3-C, vč. ocel. zárubně, vč. povrchové úpravy, kování - podrobnosti ve výpisu prvků 06L/D</t>
  </si>
  <si>
    <t>z m.č. 017 do m.č. 010 : 1*0,63</t>
  </si>
  <si>
    <t>z m.č. 018 do m.č. 010 : 1*0,63</t>
  </si>
  <si>
    <t>766-08L/D</t>
  </si>
  <si>
    <t>D+M dveře vnitřní ocelové 700x1970 mm, pož odol. EW 30 DP1-C, vč. ocel. zárubně, vč. povrchové úpravy, kování - podrobnosti ve výpisu prvků 08L/D</t>
  </si>
  <si>
    <t>z m.č. 020 do m.č. 019 : 1*0,63</t>
  </si>
  <si>
    <t>766-09L/D</t>
  </si>
  <si>
    <t>D+M dveře vnitřní ocelové 900x1970 mm, pož odol. EI 30 DP1-C, S, vč. ocel. zárubně</t>
  </si>
  <si>
    <t>z m.č. 025 do m.č. 027 : 1*0,63</t>
  </si>
  <si>
    <t>766-10L/D</t>
  </si>
  <si>
    <t>D+M dveře vnitřní dřevěné/CPL 900x1970 mm, pož odol. EW 30 DP3-C, vč. ocel. zárubně</t>
  </si>
  <si>
    <t>z m.č. 024 do m.č. 025 : 1*0,63</t>
  </si>
  <si>
    <t>766-11P/D</t>
  </si>
  <si>
    <t>z m.č. 025 do m.č. 034 : 1*0,63</t>
  </si>
  <si>
    <t>766-13P/D</t>
  </si>
  <si>
    <t>D+M dveře vnitřní dřevěné/CPL 800x1970 mm, vč. obložkové zárubně/CPL, vč. povrchové úpravy, kování - podrobnosti ve výpisu prvků 13P/D</t>
  </si>
  <si>
    <t>z m.č. 143 do m.č. 102 : 1*0,63</t>
  </si>
  <si>
    <t>766-15L/D</t>
  </si>
  <si>
    <t>D+M dveře vnitřní dřevěné/CPL 900x1970 mm, pož odol. EI 30 DP3-C,S, vč. ocel. zárubně</t>
  </si>
  <si>
    <t>z m.č. 149 do m.č. 148 : 1*0,63</t>
  </si>
  <si>
    <t>766-32P/D</t>
  </si>
  <si>
    <t>D+M dveře vnitřní ocelové zateplené 2kř. 1450x1970 mm, pož odol. EW 30 DP3-C, vč. ocel. zárubně, vč. povrchové úpravy, kování - podrobnosti ve výpisu prvků 32P/D</t>
  </si>
  <si>
    <t>z m.č. 025 do m.č. 010 : 1*0,63</t>
  </si>
  <si>
    <t>998766203R00</t>
  </si>
  <si>
    <t>Přesun hmot pro konstrukce truhlářské v objektech výšky do 24 m</t>
  </si>
  <si>
    <t>800-766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</si>
  <si>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</si>
  <si>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</si>
  <si>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</si>
  <si>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</si>
  <si>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 xml:space="preserve">Podhled SP/03 : </t>
  </si>
  <si>
    <t>767586201RT4</t>
  </si>
  <si>
    <t>Montáž podhledů lamelových a kazetových Podhledy podhled minerální, s rovnou hranou</t>
  </si>
  <si>
    <t>767-Z/04</t>
  </si>
  <si>
    <t>D+M protipožární dvířka EI 30 pro servisní panel výtahu - rozměr 600x220x2000 mm, podrobnosti ve výpisu prvků Z/04</t>
  </si>
  <si>
    <t>2*0,63</t>
  </si>
  <si>
    <t>767-Z/05</t>
  </si>
  <si>
    <t>D+M turniket s otočnými křídly, podrobnosti ve výpisu prvků Z/05</t>
  </si>
  <si>
    <t>767-Z/06</t>
  </si>
  <si>
    <t>D+M oprava poškozené výplně zábradlí, vč. nátěrového systému, doplnění, příp. narovnání výplně, podrobnosti ve výpisu prvků Z/06</t>
  </si>
  <si>
    <t>998767203R00</t>
  </si>
  <si>
    <t>Přesun hmot pro kovové stavební doplňk. konstrukce v objektech výšky do 24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</si>
  <si>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</si>
  <si>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</si>
  <si>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</si>
  <si>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128 : 3,92490</t>
  </si>
  <si>
    <t>771101210RT1</t>
  </si>
  <si>
    <t>Příprava podkladu pod dlažby penetrace podkladu pod dlažby</t>
  </si>
  <si>
    <t>Odkaz na mn. položky pořadí 129 : 3,92490</t>
  </si>
  <si>
    <t>771575109RT0</t>
  </si>
  <si>
    <t>Montáž podlah vnitřních z dlaždic keramických 300 x 200 mm, režných nebo glazovaných, hladkých, kladených do flexibilního tmele</t>
  </si>
  <si>
    <t>771578011RT2</t>
  </si>
  <si>
    <t>Montáž podlah vnitřních z dlaždic keramických Zvláštní úpravy spár spára podlaha-stěna silikonem</t>
  </si>
  <si>
    <t>vč. dodávky a montáže silikonu.</t>
  </si>
  <si>
    <t>143 : (1,90+3,48)*2*0,63</t>
  </si>
  <si>
    <t>771101</t>
  </si>
  <si>
    <t>Dodávka dlažby - povrch hladký, vysoce slinutá, neglazovaná, protiskluzná (R10)</t>
  </si>
  <si>
    <t>Koeficient Přípočet ztratného ve výši 10 %: 0,10</t>
  </si>
  <si>
    <t>998771203R00</t>
  </si>
  <si>
    <t>Přesun hmot pro podlahy z dlaždic v objektech výšky do 24 m</t>
  </si>
  <si>
    <t>776101101R00</t>
  </si>
  <si>
    <t>Přípravné práce vysávání povlakových podlah průmyslovým vysavačem</t>
  </si>
  <si>
    <t>800-775</t>
  </si>
  <si>
    <t>položky neobsahují žádný materiál</t>
  </si>
  <si>
    <t>Odkaz na mn. položky pořadí 134 : 1,63800</t>
  </si>
  <si>
    <t>776101121V01</t>
  </si>
  <si>
    <t>Provedení penetrace podkladu, vč. dodávky penetračního nátěru</t>
  </si>
  <si>
    <t>Odkaz na mn. položky pořadí 136 : 1,63800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</si>
  <si>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</si>
  <si>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</si>
  <si>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</si>
  <si>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149 / B01 : ((1,70+1,53)*2-1,00)*0,63</t>
  </si>
  <si>
    <t>776521230RT1</t>
  </si>
  <si>
    <t xml:space="preserve">Lepení povlakových podlah z plastů  Lepení povlakových podlah z plastů vodivých - čtverce montáž,  </t>
  </si>
  <si>
    <t>776971509R00</t>
  </si>
  <si>
    <t>Čisticí zóny a rohože textilní rohož, ze 100% polyamidu, podklad Vinyl, tloušťky 9 mm</t>
  </si>
  <si>
    <t>776973223R00</t>
  </si>
  <si>
    <t>Čisticí zóny a rohože vstupní rohož, z houževnté pryže tvar včelí plástve s uzavřeným dnem, tloušťky 23 mm</t>
  </si>
  <si>
    <t>776976365R00</t>
  </si>
  <si>
    <t>Čisticí zóny a rohože náběhový rám, z hliníku, šířky 65 mm</t>
  </si>
  <si>
    <t xml:space="preserve">m     </t>
  </si>
  <si>
    <t>102 / E01 : (1,20+2,80)*2*0,63</t>
  </si>
  <si>
    <t>77655183Rpol</t>
  </si>
  <si>
    <t>Demontáž čistící zóny vč. rámu</t>
  </si>
  <si>
    <t>2,10*1,50*0,63</t>
  </si>
  <si>
    <t>77697610Rpol</t>
  </si>
  <si>
    <t>Rám pro zapuštění z nerez profilů L</t>
  </si>
  <si>
    <t>101 / E02 : (1,50+2,10)*2*0,63</t>
  </si>
  <si>
    <t>28342451R</t>
  </si>
  <si>
    <t>lišta soklová; pro vinylové podlahy; materiál PVC; š = 11,8 mm; h = 58,0 mm; 9 barev</t>
  </si>
  <si>
    <t>Odkaz na mn. položky pořadí 135 : 3,43980*1,1</t>
  </si>
  <si>
    <t>28412286R</t>
  </si>
  <si>
    <t>podlahovina PVC v rolích; š = 1 500,0 mm; l = 12 000 mm; tl. 2,00 mm; heterogenní; povrch. úprava PUR lak; protiskluzná; elektrostaticky vodivá; oblast bytová, komerční, průmyslová</t>
  </si>
  <si>
    <t>Odkaz na mn. položky pořadí 136 : 1,63800*1,1</t>
  </si>
  <si>
    <t>149 / B01 : ((1,70+1,53)*2-1,00)*0,10*1,10*0,63</t>
  </si>
  <si>
    <t>998776203R00</t>
  </si>
  <si>
    <t>Přesun hmot pro podlahy povlakové v objektech výšky do 24 m</t>
  </si>
  <si>
    <t>979990182R00</t>
  </si>
  <si>
    <t>Poplatek za skládku za uložení, koberce,  , skupina 20 03 07 z Katalogu odpadů</t>
  </si>
  <si>
    <t>777812222R00</t>
  </si>
  <si>
    <t>Nátěr epoxidový, podlah betonových, s normálním až středně těžkým zatížením, pro skladovací a výrobní prostory, nakládací rampy, montážní haly, parkovací plochy a domy, skladba: záškrab 1x základní nátěr prosypaný křemičitým pískem, 2xnátěr</t>
  </si>
  <si>
    <t>800-773</t>
  </si>
  <si>
    <t>včetně dodávky a montáže záškrabu s prosypem pískem a vrchní vrstvy.</t>
  </si>
  <si>
    <t>006 / D02 : 6,10*0,63</t>
  </si>
  <si>
    <t>024 / D02 : 7,50*0,63</t>
  </si>
  <si>
    <t>998777203R00</t>
  </si>
  <si>
    <t>Přesun hmot pro podlahy syntetické v objektech výšky do 24 m</t>
  </si>
  <si>
    <t>781101210RT1</t>
  </si>
  <si>
    <t>Příprava podkladu pod obklady penetrace podkladu pod obklady</t>
  </si>
  <si>
    <t>včetně dodávky materiálu.</t>
  </si>
  <si>
    <t>Odkaz na mn. položky pořadí 155 : 24,91335</t>
  </si>
  <si>
    <t>781415015RT1</t>
  </si>
  <si>
    <t>Montáž obkladů vnitřních z obkládaček pórovinových montáž obkladů vnitřních  z obkladaček pórovinových do tmele  , 200 x 200, nebo 300 x 150 mm, lepených do flexibilního tmele</t>
  </si>
  <si>
    <t>1,90*0,20*0,63</t>
  </si>
  <si>
    <t>781419707RT1</t>
  </si>
  <si>
    <t>Montáž obkladů vnitřních z obkládaček pórovinových příplatky k položkám montáže obkladů vnitřních z obkladaček pórovinových příplatek za spárovací vodotěsnou hmotu - podélně</t>
  </si>
  <si>
    <t>017 : 4*2,00*0,63</t>
  </si>
  <si>
    <t>143 : (4*2,00+0,20+1,90+0,20)*0,63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</si>
  <si>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</si>
  <si>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</si>
  <si>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781497111R00</t>
  </si>
  <si>
    <t xml:space="preserve">Lišty k obkladům profil ukončovací leštěný hliník, uložení do tmele, výška profilu 6 mm,  </t>
  </si>
  <si>
    <t>017 : ((2,28+2,95)*2-1,00)*0,63</t>
  </si>
  <si>
    <t>018 : 0,70*0,63</t>
  </si>
  <si>
    <t>143 : ((1,90+3,48)*2-0,90)*0,63</t>
  </si>
  <si>
    <t>781497121R00</t>
  </si>
  <si>
    <t xml:space="preserve">Lišty k obkladům profil rohový eloxovaný hliník, uložení do tmele,  , výška profilu 6 mm,  </t>
  </si>
  <si>
    <t>143 : 1,90*0,63</t>
  </si>
  <si>
    <t>597813650R</t>
  </si>
  <si>
    <t>Obklad keramický typ: běžný; s glazurou (GL); tl. = 6,0 mm; a = 148 mm; b = 198 mm; povrch: hladký, matný; barva: bílá</t>
  </si>
  <si>
    <t>Odkaz na mn. položky pořadí 155 : 24,91335*1,1</t>
  </si>
  <si>
    <t>998781203R00</t>
  </si>
  <si>
    <t>Přesun hmot pro obklady keramické v objektech výšky do 24 m</t>
  </si>
  <si>
    <t>783222100R00</t>
  </si>
  <si>
    <t xml:space="preserve">Nátěry kov.stavebních doplňk.konstrukcí syntetické dvojnásobné,  </t>
  </si>
  <si>
    <t>800-783</t>
  </si>
  <si>
    <t>včetně pomocného lešení.</t>
  </si>
  <si>
    <t xml:space="preserve">Výplň zábradlí centrálního schodiště : </t>
  </si>
  <si>
    <t>((4,90+0,50+4,90+0,50+4,70)*pi*0,03*5)*0,63</t>
  </si>
  <si>
    <t>3,40*pi*0,03*5*9*0,63</t>
  </si>
  <si>
    <t>0,50*pi*0,03*5*8*0,63</t>
  </si>
  <si>
    <t>1,80*pi*0,03*5*0,63</t>
  </si>
  <si>
    <t>Sloupky : 1,00*pi*0,10*53*0,63</t>
  </si>
  <si>
    <t>783903812R00</t>
  </si>
  <si>
    <t>Ostatní práce odmaštění saponáty</t>
  </si>
  <si>
    <t>Odkaz na mn. položky pořadí 162 : 25,89788</t>
  </si>
  <si>
    <t>784161401R00</t>
  </si>
  <si>
    <t>Příprava povrchu Penetrace (napouštění) podkladu disperzní, jednonásobná</t>
  </si>
  <si>
    <t>800-784</t>
  </si>
  <si>
    <t>Odkaz na mn. položky pořadí 165 : 1733,08905</t>
  </si>
  <si>
    <t>784165512R00</t>
  </si>
  <si>
    <t>Malby z malířských směsí otěruvzdorných,  , bělost 93 %, dvojnásobné</t>
  </si>
  <si>
    <t>006 : (18,10+0,40+0,40+0,40+0,40+0,80+12,30+0,80+13,00)*3,00*0,63</t>
  </si>
  <si>
    <t>011 : ((2,30+6,90)*2*3,40+5,10)*0,63</t>
  </si>
  <si>
    <t>-1,65*2,40*0,63</t>
  </si>
  <si>
    <t>Přípočet ostění : (2,40+1,65+2,40)*0,20*0,63</t>
  </si>
  <si>
    <t>015 : ((2,30+6,90)*2*3,40+4,70)*0,63</t>
  </si>
  <si>
    <t>017 : ((2,27+1,95)*2*(3,00-2,00)+6,71)*0,63</t>
  </si>
  <si>
    <t>018 : (23,30*(3,00-2,00)+17,80)*0,63</t>
  </si>
  <si>
    <t>019, 020 : ((6,45+2,55)*2*3,40+6,30)*0,63</t>
  </si>
  <si>
    <t>022 : ((5,03+7,70)*2*3,00+38,20)*0,63</t>
  </si>
  <si>
    <t>024 : 2,65*3,00*0,63</t>
  </si>
  <si>
    <t>025 : (51,30*3,00+45,20)*0,63</t>
  </si>
  <si>
    <t>Odpočet otvorů : -1,45*2,02*2*0,63</t>
  </si>
  <si>
    <t>-1,25*1,02*2*0,63</t>
  </si>
  <si>
    <t>-1,00*2,02*3*0,63</t>
  </si>
  <si>
    <t>-0,90*2,02*0,63</t>
  </si>
  <si>
    <t>-1,20*2,02*3*0,63</t>
  </si>
  <si>
    <t>-0,70*2,02*2*0,63</t>
  </si>
  <si>
    <t>-0,80*2,02*0,63</t>
  </si>
  <si>
    <t>030 : ((1,30+1,95)*2*(3,00+2,00)+2,80)*0,63</t>
  </si>
  <si>
    <t>031 : ((1,60+1,95)*2*(3,00-2,00)+4,70)*0,63</t>
  </si>
  <si>
    <t>((1,60+1,02)*2*(3,00-2,00))*0,63</t>
  </si>
  <si>
    <t>032 : ((1,30+2,08)*2-(3,00-2,00)+2,80)*0,63</t>
  </si>
  <si>
    <t>033 : ((1,60+0,95)*2*(3,00-2,00)+1,40)*0,63</t>
  </si>
  <si>
    <t>034 : ((4,90+1,73)*2*3,00+8,50)*0,63</t>
  </si>
  <si>
    <t>Odpočet otvorů : -0,90*2,02*0,63</t>
  </si>
  <si>
    <t>035 : ((2,15+1,73)*2*3,00+3,70)*0,63</t>
  </si>
  <si>
    <t>036 : ((1,80+1,73)*2*3,00+3,10)*0,63</t>
  </si>
  <si>
    <t>-0,70*2,02*0,63</t>
  </si>
  <si>
    <t>-1,55*2,02*0,63</t>
  </si>
  <si>
    <t>102 : ((11,75+11,30+11,75)*3,85)*0,63</t>
  </si>
  <si>
    <t>((0,50+0,50+0,50+0,50)*3,85)*0,63</t>
  </si>
  <si>
    <t>Odpočet otvorů : -1,70*2,02*4*0,63</t>
  </si>
  <si>
    <t>-0,90*2,02*2*0,63</t>
  </si>
  <si>
    <t>Přípočet ostění : (2,02+1,70+2,02)*0,20*2*0,63</t>
  </si>
  <si>
    <t>114 : ((4,20+2,55+4,20)*3,00+10,70)*0,63</t>
  </si>
  <si>
    <t>115 : (2,00+2,25+4,50+2,15)*3,00*0,63</t>
  </si>
  <si>
    <t>-1,00*2,02*0,63</t>
  </si>
  <si>
    <t>-1,70*2,02*0,63</t>
  </si>
  <si>
    <t>129 : ((2,30+6,85)*2*4,20+15,20)*0,63</t>
  </si>
  <si>
    <t>-2,20*4,20*0,63</t>
  </si>
  <si>
    <t>131 : ((2,30+7,12)*2*4,20+15,90)*0,63</t>
  </si>
  <si>
    <t>142 : ((1,60+0,90)*2*(3,00-2,00)+3,40)*0,63</t>
  </si>
  <si>
    <t>(1,60+1,10)*2*(3,00-2,00)*0,63</t>
  </si>
  <si>
    <t>143 : ((1,90+3,48)*2*(3,00-2,00)+6,23)*0,63</t>
  </si>
  <si>
    <t>145 : ((1,60+1,28)*2*(3,00-2,00)+2,00)*0,63</t>
  </si>
  <si>
    <t>147 : (1,80+3,60)*2*3,00*0,63</t>
  </si>
  <si>
    <t>Odpočet otvorů : -0,80*2,02*0,63</t>
  </si>
  <si>
    <t>148 : (2,68+1,70+2,68)*3,00*0,63</t>
  </si>
  <si>
    <t>149 : (1,70+1,53)*2*3,00*0,63</t>
  </si>
  <si>
    <t>153 : 16,70*7,10/2*0,63</t>
  </si>
  <si>
    <t>155 : ((1,80+1,60)*2*(3,00-2,00)+2,70)*0,63</t>
  </si>
  <si>
    <t>209 : 12,00*3,25*2*0,63</t>
  </si>
  <si>
    <t>Odpočet otvorů : -1,90*2,15*4*0,63</t>
  </si>
  <si>
    <t>210 : 40,00*0,63</t>
  </si>
  <si>
    <t>221 : ((7,05+2,30+7,05)*3,60+15,90)*0,63</t>
  </si>
  <si>
    <t>222 : ((6,85+2,30+6,85)*3,60+15,20)*0,63</t>
  </si>
  <si>
    <t>302, 360 : ((5,00+5,00)*3,00+34,35)*0,63</t>
  </si>
  <si>
    <t>328 : ((6,83+2,30+6,83)*3,00+15,20)*0,63</t>
  </si>
  <si>
    <t>330 : ((7,13+2,30+7,13)*2*3,00+15,90)*0,63</t>
  </si>
  <si>
    <t>402 : ((2,40+4,64+2,40)*2,65+31,45)*0,63</t>
  </si>
  <si>
    <t>Odpočet otvorů : -1,10*2,10*2*0,63</t>
  </si>
  <si>
    <t>Přípočet ostění : (2,10+1,10+2,10)*0,50*2*0,63</t>
  </si>
  <si>
    <t>427 : ((6,82+2,30+6,82)*3,00+15,20)*0,63</t>
  </si>
  <si>
    <t>429 : ((7,20+2,30+7,20)*3,00+15,90)*0,63</t>
  </si>
  <si>
    <t>457 : ((4,30+4,30)*3,00+17,30)*0,63</t>
  </si>
  <si>
    <t>502 : ((2,40+4,64+2,40)*2,65+31,45)*0,63</t>
  </si>
  <si>
    <t>527 : ((6,82+2,30+6,82)*3,00+15,20)*0,63</t>
  </si>
  <si>
    <t>529 : ((7,20+2,30+7,20)*3,00+15,90)*0,63</t>
  </si>
  <si>
    <t>557 : ((4,30+4,30)*3,00+17,30)*0,63</t>
  </si>
  <si>
    <t>602 : ((2,40+4,64+2,40)*2,65+31,45)*0,63</t>
  </si>
  <si>
    <t>627 : ((6,82+2,30+6,82)*3,00+15,20)*0,63</t>
  </si>
  <si>
    <t>629 : ((7,20+2,30+7,20)*3,00+15,90)*0,63</t>
  </si>
  <si>
    <t>657 : ((4,30+4,30)*3,00+17,30)*0,63</t>
  </si>
  <si>
    <t>702 : ((3,95+0,80+0,20+3,25+0,20+0,20+3,25+0,20+0,80+1,00+1,20+1,00+2,75)*2,65+41,40)*0,63</t>
  </si>
  <si>
    <t>Odpočet otvorů : -1,00*2,10*2*0,63</t>
  </si>
  <si>
    <t>727 : ((6,83+2,30+6,83)*2,65+15,20)*0,63</t>
  </si>
  <si>
    <t>729 : ((7,10+2,30+7,10)*2,65+15,90)*0,63</t>
  </si>
  <si>
    <t>753 : (2,33+1,85)*2*2,65*0,63</t>
  </si>
  <si>
    <t>799101</t>
  </si>
  <si>
    <t>Vyčištění a drobné stavební úpravy stávajících výtahových šachet</t>
  </si>
  <si>
    <t>7999958</t>
  </si>
  <si>
    <t>Úprava příp. doplnění informačních tabulek a značek info systému, instalace požár. inform. tabulek</t>
  </si>
  <si>
    <t>7999960</t>
  </si>
  <si>
    <t>Ochrana stávající střešní folie před poškozením, deskou OSB 22 mm + geotextilií, v prostoru nových VZT a zařízení chlazení + přístupový koridor od výlezu na střechu</t>
  </si>
  <si>
    <t>Střecha : 150,00*0,63</t>
  </si>
  <si>
    <t>M2101T00-V</t>
  </si>
  <si>
    <t>Elektroinstalace silnoproud - výuka - viz rozpočet specialisty</t>
  </si>
  <si>
    <t>M2201T00- V</t>
  </si>
  <si>
    <t>Slaboproud - výuka - viz rozpočet specialisty</t>
  </si>
  <si>
    <t>M2201T01- V</t>
  </si>
  <si>
    <t>Slaboproud - EPS, NZS- výuka - viz rozpočet specialisty</t>
  </si>
  <si>
    <t>M2201T02- V</t>
  </si>
  <si>
    <t>Slaboproud - odvětrání CHÚC- výuka - viz rozpočet specialisty</t>
  </si>
  <si>
    <t>M33-V1</t>
  </si>
  <si>
    <t>D+M nového výtahu V1 - evakuační, vč. demontáže stávajícího hydraul. výtahu, vč. ekologické likvidace provozních kapalin</t>
  </si>
  <si>
    <t>M33-V2</t>
  </si>
  <si>
    <t>D+M nového výtahu V2, vč. demontáže stávajícího hydraul. výtahu, vč. ekologické likvidace provozních kapalin</t>
  </si>
  <si>
    <t>M3601T00-V</t>
  </si>
  <si>
    <t>Měření a regulace - výuka - viz rozpočet specialisty</t>
  </si>
  <si>
    <t>SUM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</si>
  <si>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</si>
  <si>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</si>
  <si>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</si>
  <si>
    <t>D+M dveře vnitřní ocelové 800x1970 mm, pož odol. EI 30 DP3-C, S, vč. ocel. zárubně, vč. povrchové úpravy, kování - podrobnosti ve výpisu prvků 11P/D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</si>
</sst>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u3ars3Lk7Hvyz/yQ/a4XKmCGI4+X/ucRtyAsR5zl2bNF1rtYRrAw0dr2tnVUJEs6pLZT4gjtRGK1qq6jO3NCuA==" saltValue="LRe9dSbKN1g2Lr1OP8Sp2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8" t="s">
        <v>22</v>
      </c>
      <c r="C2" s="79"/>
      <c r="D2" s="80" t="s">
        <v>49</v>
      </c>
      <c r="E2" s="209" t="s">
        <v>50</v>
      </c>
      <c r="F2" s="210"/>
      <c r="G2" s="210"/>
      <c r="H2" s="210"/>
      <c r="I2" s="210"/>
      <c r="J2" s="211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2" t="s">
        <v>46</v>
      </c>
      <c r="F3" s="213"/>
      <c r="G3" s="213"/>
      <c r="H3" s="213"/>
      <c r="I3" s="213"/>
      <c r="J3" s="214"/>
    </row>
    <row r="4" spans="1:15" ht="23.25" customHeight="1" x14ac:dyDescent="0.2">
      <c r="A4" s="76">
        <v>4368</v>
      </c>
      <c r="B4" s="83" t="s">
        <v>48</v>
      </c>
      <c r="C4" s="84"/>
      <c r="D4" s="85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51</v>
      </c>
      <c r="E5" s="228"/>
      <c r="F5" s="228"/>
      <c r="G5" s="228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9" t="s">
        <v>52</v>
      </c>
      <c r="E6" s="230"/>
      <c r="F6" s="230"/>
      <c r="G6" s="230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1" t="s">
        <v>53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6"/>
      <c r="E11" s="216"/>
      <c r="F11" s="216"/>
      <c r="G11" s="216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SUMIF(F53:F82,A16,I53:I82)+SUMIF(F53:F82,"PSU",I53:I82)</f>
        <v>0</v>
      </c>
      <c r="J16" s="208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SUMIF(F53:F82,A17,I53:I82)</f>
        <v>0</v>
      </c>
      <c r="J17" s="208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SUMIF(F53:F82,A18,I53:I82)</f>
        <v>0</v>
      </c>
      <c r="J18" s="208"/>
    </row>
    <row r="19" spans="1:10" ht="23.25" customHeight="1" x14ac:dyDescent="0.2">
      <c r="A19" s="141" t="s">
        <v>129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SUMIF(F53:F82,A19,I53:I82)</f>
        <v>0</v>
      </c>
      <c r="J19" s="208"/>
    </row>
    <row r="20" spans="1:10" ht="23.25" customHeight="1" x14ac:dyDescent="0.2">
      <c r="A20" s="141" t="s">
        <v>130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SUMIF(F53:F82,A20,I53:I82)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4">
        <f>A23</f>
        <v>0</v>
      </c>
      <c r="H24" s="235"/>
      <c r="I24" s="23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6">
        <f>ZakladDPHZaklVypocet</f>
        <v>0</v>
      </c>
      <c r="H25" s="237"/>
      <c r="I25" s="23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3">
        <f>A25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40">
        <f>ZakladDPHSniVypocet+ZakladDPHZaklVypocet</f>
        <v>0</v>
      </c>
      <c r="H28" s="240"/>
      <c r="I28" s="240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9">
        <f>A27</f>
        <v>0</v>
      </c>
      <c r="H29" s="239"/>
      <c r="I29" s="239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1"/>
      <c r="E34" s="242"/>
      <c r="G34" s="243"/>
      <c r="H34" s="244"/>
      <c r="I34" s="244"/>
      <c r="J34" s="25"/>
    </row>
    <row r="35" spans="1:10" ht="12.75" customHeight="1" x14ac:dyDescent="0.2">
      <c r="A35" s="2"/>
      <c r="B35" s="2"/>
      <c r="D35" s="233" t="s">
        <v>2</v>
      </c>
      <c r="E35" s="23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245"/>
      <c r="D39" s="245"/>
      <c r="E39" s="245"/>
      <c r="F39" s="101">
        <f>'SO 01 D.1 - 3R - SPOL.VÝUK Pol'!AE957</f>
        <v>0</v>
      </c>
      <c r="G39" s="102">
        <f>'SO 01 D.1 - 3R - SPOL.VÝUK Pol'!AF957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46" t="s">
        <v>58</v>
      </c>
      <c r="D40" s="246"/>
      <c r="E40" s="246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246" t="s">
        <v>46</v>
      </c>
      <c r="D41" s="246"/>
      <c r="E41" s="246"/>
      <c r="F41" s="106">
        <f>'SO 01 D.1 - 3R - SPOL.VÝUK Pol'!AE957</f>
        <v>0</v>
      </c>
      <c r="G41" s="107">
        <f>'SO 01 D.1 - 3R - SPOL.VÝUK Pol'!AF957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245" t="s">
        <v>44</v>
      </c>
      <c r="D42" s="245"/>
      <c r="E42" s="245"/>
      <c r="F42" s="110">
        <f>'SO 01 D.1 - 3R - SPOL.VÝUK Pol'!AE957</f>
        <v>0</v>
      </c>
      <c r="G42" s="103">
        <f>'SO 01 D.1 - 3R - SPOL.VÝUK Pol'!AF957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47" t="s">
        <v>59</v>
      </c>
      <c r="C43" s="248"/>
      <c r="D43" s="248"/>
      <c r="E43" s="249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2" t="s">
        <v>67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68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69</v>
      </c>
      <c r="C53" s="250" t="s">
        <v>70</v>
      </c>
      <c r="D53" s="251"/>
      <c r="E53" s="251"/>
      <c r="F53" s="137" t="s">
        <v>24</v>
      </c>
      <c r="G53" s="138"/>
      <c r="H53" s="138"/>
      <c r="I53" s="138">
        <f>'SO 01 D.1 - 3R - SPOL.VÝUK Pol'!G8</f>
        <v>0</v>
      </c>
      <c r="J53" s="134" t="str">
        <f>IF(I83=0,"",I53/I83*100)</f>
        <v/>
      </c>
    </row>
    <row r="54" spans="1:10" ht="36.75" customHeight="1" x14ac:dyDescent="0.2">
      <c r="A54" s="125"/>
      <c r="B54" s="130" t="s">
        <v>71</v>
      </c>
      <c r="C54" s="250" t="s">
        <v>72</v>
      </c>
      <c r="D54" s="251"/>
      <c r="E54" s="251"/>
      <c r="F54" s="137" t="s">
        <v>24</v>
      </c>
      <c r="G54" s="138"/>
      <c r="H54" s="138"/>
      <c r="I54" s="138">
        <f>'SO 01 D.1 - 3R - SPOL.VÝUK Pol'!G42</f>
        <v>0</v>
      </c>
      <c r="J54" s="134" t="str">
        <f>IF(I83=0,"",I54/I83*100)</f>
        <v/>
      </c>
    </row>
    <row r="55" spans="1:10" ht="36.75" customHeight="1" x14ac:dyDescent="0.2">
      <c r="A55" s="125"/>
      <c r="B55" s="130" t="s">
        <v>73</v>
      </c>
      <c r="C55" s="250" t="s">
        <v>74</v>
      </c>
      <c r="D55" s="251"/>
      <c r="E55" s="251"/>
      <c r="F55" s="137" t="s">
        <v>24</v>
      </c>
      <c r="G55" s="138"/>
      <c r="H55" s="138"/>
      <c r="I55" s="138">
        <f>'SO 01 D.1 - 3R - SPOL.VÝUK Pol'!G88</f>
        <v>0</v>
      </c>
      <c r="J55" s="134" t="str">
        <f>IF(I83=0,"",I55/I83*100)</f>
        <v/>
      </c>
    </row>
    <row r="56" spans="1:10" ht="36.75" customHeight="1" x14ac:dyDescent="0.2">
      <c r="A56" s="125"/>
      <c r="B56" s="130" t="s">
        <v>75</v>
      </c>
      <c r="C56" s="250" t="s">
        <v>76</v>
      </c>
      <c r="D56" s="251"/>
      <c r="E56" s="251"/>
      <c r="F56" s="137" t="s">
        <v>24</v>
      </c>
      <c r="G56" s="138"/>
      <c r="H56" s="138"/>
      <c r="I56" s="138">
        <f>'SO 01 D.1 - 3R - SPOL.VÝUK Pol'!G144</f>
        <v>0</v>
      </c>
      <c r="J56" s="134" t="str">
        <f>IF(I83=0,"",I56/I83*100)</f>
        <v/>
      </c>
    </row>
    <row r="57" spans="1:10" ht="36.75" customHeight="1" x14ac:dyDescent="0.2">
      <c r="A57" s="125"/>
      <c r="B57" s="130" t="s">
        <v>77</v>
      </c>
      <c r="C57" s="250" t="s">
        <v>78</v>
      </c>
      <c r="D57" s="251"/>
      <c r="E57" s="251"/>
      <c r="F57" s="137" t="s">
        <v>24</v>
      </c>
      <c r="G57" s="138"/>
      <c r="H57" s="138"/>
      <c r="I57" s="138">
        <f>'SO 01 D.1 - 3R - SPOL.VÝUK Pol'!G190</f>
        <v>0</v>
      </c>
      <c r="J57" s="134" t="str">
        <f>IF(I83=0,"",I57/I83*100)</f>
        <v/>
      </c>
    </row>
    <row r="58" spans="1:10" ht="36.75" customHeight="1" x14ac:dyDescent="0.2">
      <c r="A58" s="125"/>
      <c r="B58" s="130" t="s">
        <v>79</v>
      </c>
      <c r="C58" s="250" t="s">
        <v>80</v>
      </c>
      <c r="D58" s="251"/>
      <c r="E58" s="251"/>
      <c r="F58" s="137" t="s">
        <v>24</v>
      </c>
      <c r="G58" s="138"/>
      <c r="H58" s="138"/>
      <c r="I58" s="138">
        <f>'SO 01 D.1 - 3R - SPOL.VÝUK Pol'!G224</f>
        <v>0</v>
      </c>
      <c r="J58" s="134" t="str">
        <f>IF(I83=0,"",I58/I83*100)</f>
        <v/>
      </c>
    </row>
    <row r="59" spans="1:10" ht="36.75" customHeight="1" x14ac:dyDescent="0.2">
      <c r="A59" s="125"/>
      <c r="B59" s="130" t="s">
        <v>81</v>
      </c>
      <c r="C59" s="250" t="s">
        <v>82</v>
      </c>
      <c r="D59" s="251"/>
      <c r="E59" s="251"/>
      <c r="F59" s="137" t="s">
        <v>24</v>
      </c>
      <c r="G59" s="138"/>
      <c r="H59" s="138"/>
      <c r="I59" s="138">
        <f>'SO 01 D.1 - 3R - SPOL.VÝUK Pol'!G313</f>
        <v>0</v>
      </c>
      <c r="J59" s="134" t="str">
        <f>IF(I83=0,"",I59/I83*100)</f>
        <v/>
      </c>
    </row>
    <row r="60" spans="1:10" ht="36.75" customHeight="1" x14ac:dyDescent="0.2">
      <c r="A60" s="125"/>
      <c r="B60" s="130" t="s">
        <v>83</v>
      </c>
      <c r="C60" s="250" t="s">
        <v>84</v>
      </c>
      <c r="D60" s="251"/>
      <c r="E60" s="251"/>
      <c r="F60" s="137" t="s">
        <v>24</v>
      </c>
      <c r="G60" s="138"/>
      <c r="H60" s="138"/>
      <c r="I60" s="138">
        <f>'SO 01 D.1 - 3R - SPOL.VÝUK Pol'!G435</f>
        <v>0</v>
      </c>
      <c r="J60" s="134" t="str">
        <f>IF(I83=0,"",I60/I83*100)</f>
        <v/>
      </c>
    </row>
    <row r="61" spans="1:10" ht="36.75" customHeight="1" x14ac:dyDescent="0.2">
      <c r="A61" s="125"/>
      <c r="B61" s="130" t="s">
        <v>85</v>
      </c>
      <c r="C61" s="250" t="s">
        <v>86</v>
      </c>
      <c r="D61" s="251"/>
      <c r="E61" s="251"/>
      <c r="F61" s="137" t="s">
        <v>24</v>
      </c>
      <c r="G61" s="138"/>
      <c r="H61" s="138"/>
      <c r="I61" s="138">
        <f>'SO 01 D.1 - 3R - SPOL.VÝUK Pol'!G449</f>
        <v>0</v>
      </c>
      <c r="J61" s="134" t="str">
        <f>IF(I83=0,"",I61/I83*100)</f>
        <v/>
      </c>
    </row>
    <row r="62" spans="1:10" ht="36.75" customHeight="1" x14ac:dyDescent="0.2">
      <c r="A62" s="125"/>
      <c r="B62" s="130" t="s">
        <v>87</v>
      </c>
      <c r="C62" s="250" t="s">
        <v>88</v>
      </c>
      <c r="D62" s="251"/>
      <c r="E62" s="251"/>
      <c r="F62" s="137" t="s">
        <v>25</v>
      </c>
      <c r="G62" s="138"/>
      <c r="H62" s="138"/>
      <c r="I62" s="138">
        <f>'SO 01 D.1 - 3R - SPOL.VÝUK Pol'!G452</f>
        <v>0</v>
      </c>
      <c r="J62" s="134" t="str">
        <f>IF(I83=0,"",I62/I83*100)</f>
        <v/>
      </c>
    </row>
    <row r="63" spans="1:10" ht="36.75" customHeight="1" x14ac:dyDescent="0.2">
      <c r="A63" s="125"/>
      <c r="B63" s="130" t="s">
        <v>89</v>
      </c>
      <c r="C63" s="250" t="s">
        <v>90</v>
      </c>
      <c r="D63" s="251"/>
      <c r="E63" s="251"/>
      <c r="F63" s="137" t="s">
        <v>25</v>
      </c>
      <c r="G63" s="138"/>
      <c r="H63" s="138"/>
      <c r="I63" s="138">
        <f>'SO 01 D.1 - 3R - SPOL.VÝUK Pol'!G483</f>
        <v>0</v>
      </c>
      <c r="J63" s="134" t="str">
        <f>IF(I83=0,"",I63/I83*100)</f>
        <v/>
      </c>
    </row>
    <row r="64" spans="1:10" ht="36.75" customHeight="1" x14ac:dyDescent="0.2">
      <c r="A64" s="125"/>
      <c r="B64" s="130" t="s">
        <v>91</v>
      </c>
      <c r="C64" s="250" t="s">
        <v>92</v>
      </c>
      <c r="D64" s="251"/>
      <c r="E64" s="251"/>
      <c r="F64" s="137" t="s">
        <v>25</v>
      </c>
      <c r="G64" s="138"/>
      <c r="H64" s="138"/>
      <c r="I64" s="138">
        <f>'SO 01 D.1 - 3R - SPOL.VÝUK Pol'!G488</f>
        <v>0</v>
      </c>
      <c r="J64" s="134" t="str">
        <f>IF(I83=0,"",I64/I83*100)</f>
        <v/>
      </c>
    </row>
    <row r="65" spans="1:10" ht="36.75" customHeight="1" x14ac:dyDescent="0.2">
      <c r="A65" s="125"/>
      <c r="B65" s="130" t="s">
        <v>93</v>
      </c>
      <c r="C65" s="250" t="s">
        <v>94</v>
      </c>
      <c r="D65" s="251"/>
      <c r="E65" s="251"/>
      <c r="F65" s="137" t="s">
        <v>25</v>
      </c>
      <c r="G65" s="138"/>
      <c r="H65" s="138"/>
      <c r="I65" s="138">
        <f>'SO 01 D.1 - 3R - SPOL.VÝUK Pol'!G569</f>
        <v>0</v>
      </c>
      <c r="J65" s="134" t="str">
        <f>IF(I83=0,"",I65/I83*100)</f>
        <v/>
      </c>
    </row>
    <row r="66" spans="1:10" ht="36.75" customHeight="1" x14ac:dyDescent="0.2">
      <c r="A66" s="125"/>
      <c r="B66" s="130" t="s">
        <v>95</v>
      </c>
      <c r="C66" s="250" t="s">
        <v>96</v>
      </c>
      <c r="D66" s="251"/>
      <c r="E66" s="251"/>
      <c r="F66" s="137" t="s">
        <v>25</v>
      </c>
      <c r="G66" s="138"/>
      <c r="H66" s="138"/>
      <c r="I66" s="138">
        <f>'SO 01 D.1 - 3R - SPOL.VÝUK Pol'!G574</f>
        <v>0</v>
      </c>
      <c r="J66" s="134" t="str">
        <f>IF(I83=0,"",I66/I83*100)</f>
        <v/>
      </c>
    </row>
    <row r="67" spans="1:10" ht="36.75" customHeight="1" x14ac:dyDescent="0.2">
      <c r="A67" s="125"/>
      <c r="B67" s="130" t="s">
        <v>97</v>
      </c>
      <c r="C67" s="250" t="s">
        <v>98</v>
      </c>
      <c r="D67" s="251"/>
      <c r="E67" s="251"/>
      <c r="F67" s="137" t="s">
        <v>25</v>
      </c>
      <c r="G67" s="138"/>
      <c r="H67" s="138"/>
      <c r="I67" s="138">
        <f>'SO 01 D.1 - 3R - SPOL.VÝUK Pol'!G576</f>
        <v>0</v>
      </c>
      <c r="J67" s="134" t="str">
        <f>IF(I83=0,"",I67/I83*100)</f>
        <v/>
      </c>
    </row>
    <row r="68" spans="1:10" ht="36.75" customHeight="1" x14ac:dyDescent="0.2">
      <c r="A68" s="125"/>
      <c r="B68" s="130" t="s">
        <v>99</v>
      </c>
      <c r="C68" s="250" t="s">
        <v>100</v>
      </c>
      <c r="D68" s="251"/>
      <c r="E68" s="251"/>
      <c r="F68" s="137" t="s">
        <v>25</v>
      </c>
      <c r="G68" s="138"/>
      <c r="H68" s="138"/>
      <c r="I68" s="138">
        <f>'SO 01 D.1 - 3R - SPOL.VÝUK Pol'!G599</f>
        <v>0</v>
      </c>
      <c r="J68" s="134" t="str">
        <f>IF(I83=0,"",I68/I83*100)</f>
        <v/>
      </c>
    </row>
    <row r="69" spans="1:10" ht="36.75" customHeight="1" x14ac:dyDescent="0.2">
      <c r="A69" s="125"/>
      <c r="B69" s="130" t="s">
        <v>101</v>
      </c>
      <c r="C69" s="250" t="s">
        <v>102</v>
      </c>
      <c r="D69" s="251"/>
      <c r="E69" s="251"/>
      <c r="F69" s="137" t="s">
        <v>25</v>
      </c>
      <c r="G69" s="138"/>
      <c r="H69" s="138"/>
      <c r="I69" s="138">
        <f>'SO 01 D.1 - 3R - SPOL.VÝUK Pol'!G601</f>
        <v>0</v>
      </c>
      <c r="J69" s="134" t="str">
        <f>IF(I83=0,"",I69/I83*100)</f>
        <v/>
      </c>
    </row>
    <row r="70" spans="1:10" ht="36.75" customHeight="1" x14ac:dyDescent="0.2">
      <c r="A70" s="125"/>
      <c r="B70" s="130" t="s">
        <v>103</v>
      </c>
      <c r="C70" s="250" t="s">
        <v>104</v>
      </c>
      <c r="D70" s="251"/>
      <c r="E70" s="251"/>
      <c r="F70" s="137" t="s">
        <v>25</v>
      </c>
      <c r="G70" s="138"/>
      <c r="H70" s="138"/>
      <c r="I70" s="138">
        <f>'SO 01 D.1 - 3R - SPOL.VÝUK Pol'!G603</f>
        <v>0</v>
      </c>
      <c r="J70" s="134" t="str">
        <f>IF(I83=0,"",I70/I83*100)</f>
        <v/>
      </c>
    </row>
    <row r="71" spans="1:10" ht="36.75" customHeight="1" x14ac:dyDescent="0.2">
      <c r="A71" s="125"/>
      <c r="B71" s="130" t="s">
        <v>105</v>
      </c>
      <c r="C71" s="250" t="s">
        <v>106</v>
      </c>
      <c r="D71" s="251"/>
      <c r="E71" s="251"/>
      <c r="F71" s="137" t="s">
        <v>25</v>
      </c>
      <c r="G71" s="138"/>
      <c r="H71" s="138"/>
      <c r="I71" s="138">
        <f>'SO 01 D.1 - 3R - SPOL.VÝUK Pol'!G649</f>
        <v>0</v>
      </c>
      <c r="J71" s="134" t="str">
        <f>IF(I83=0,"",I71/I83*100)</f>
        <v/>
      </c>
    </row>
    <row r="72" spans="1:10" ht="36.75" customHeight="1" x14ac:dyDescent="0.2">
      <c r="A72" s="125"/>
      <c r="B72" s="130" t="s">
        <v>107</v>
      </c>
      <c r="C72" s="250" t="s">
        <v>108</v>
      </c>
      <c r="D72" s="251"/>
      <c r="E72" s="251"/>
      <c r="F72" s="137" t="s">
        <v>25</v>
      </c>
      <c r="G72" s="138"/>
      <c r="H72" s="138"/>
      <c r="I72" s="138">
        <f>'SO 01 D.1 - 3R - SPOL.VÝUK Pol'!G693</f>
        <v>0</v>
      </c>
      <c r="J72" s="134" t="str">
        <f>IF(I83=0,"",I72/I83*100)</f>
        <v/>
      </c>
    </row>
    <row r="73" spans="1:10" ht="36.75" customHeight="1" x14ac:dyDescent="0.2">
      <c r="A73" s="125"/>
      <c r="B73" s="130" t="s">
        <v>109</v>
      </c>
      <c r="C73" s="250" t="s">
        <v>110</v>
      </c>
      <c r="D73" s="251"/>
      <c r="E73" s="251"/>
      <c r="F73" s="137" t="s">
        <v>25</v>
      </c>
      <c r="G73" s="138"/>
      <c r="H73" s="138"/>
      <c r="I73" s="138">
        <f>'SO 01 D.1 - 3R - SPOL.VÝUK Pol'!G713</f>
        <v>0</v>
      </c>
      <c r="J73" s="134" t="str">
        <f>IF(I83=0,"",I73/I83*100)</f>
        <v/>
      </c>
    </row>
    <row r="74" spans="1:10" ht="36.75" customHeight="1" x14ac:dyDescent="0.2">
      <c r="A74" s="125"/>
      <c r="B74" s="130" t="s">
        <v>111</v>
      </c>
      <c r="C74" s="250" t="s">
        <v>112</v>
      </c>
      <c r="D74" s="251"/>
      <c r="E74" s="251"/>
      <c r="F74" s="137" t="s">
        <v>25</v>
      </c>
      <c r="G74" s="138"/>
      <c r="H74" s="138"/>
      <c r="I74" s="138">
        <f>'SO 01 D.1 - 3R - SPOL.VÝUK Pol'!G761</f>
        <v>0</v>
      </c>
      <c r="J74" s="134" t="str">
        <f>IF(I83=0,"",I74/I83*100)</f>
        <v/>
      </c>
    </row>
    <row r="75" spans="1:10" ht="36.75" customHeight="1" x14ac:dyDescent="0.2">
      <c r="A75" s="125"/>
      <c r="B75" s="130" t="s">
        <v>113</v>
      </c>
      <c r="C75" s="250" t="s">
        <v>114</v>
      </c>
      <c r="D75" s="251"/>
      <c r="E75" s="251"/>
      <c r="F75" s="137" t="s">
        <v>25</v>
      </c>
      <c r="G75" s="138"/>
      <c r="H75" s="138"/>
      <c r="I75" s="138">
        <f>'SO 01 D.1 - 3R - SPOL.VÝUK Pol'!G771</f>
        <v>0</v>
      </c>
      <c r="J75" s="134" t="str">
        <f>IF(I83=0,"",I75/I83*100)</f>
        <v/>
      </c>
    </row>
    <row r="76" spans="1:10" ht="36.75" customHeight="1" x14ac:dyDescent="0.2">
      <c r="A76" s="125"/>
      <c r="B76" s="130" t="s">
        <v>115</v>
      </c>
      <c r="C76" s="250" t="s">
        <v>116</v>
      </c>
      <c r="D76" s="251"/>
      <c r="E76" s="251"/>
      <c r="F76" s="137" t="s">
        <v>25</v>
      </c>
      <c r="G76" s="138"/>
      <c r="H76" s="138"/>
      <c r="I76" s="138">
        <f>'SO 01 D.1 - 3R - SPOL.VÝUK Pol'!G803</f>
        <v>0</v>
      </c>
      <c r="J76" s="134" t="str">
        <f>IF(I83=0,"",I76/I83*100)</f>
        <v/>
      </c>
    </row>
    <row r="77" spans="1:10" ht="36.75" customHeight="1" x14ac:dyDescent="0.2">
      <c r="A77" s="125"/>
      <c r="B77" s="130" t="s">
        <v>117</v>
      </c>
      <c r="C77" s="250" t="s">
        <v>118</v>
      </c>
      <c r="D77" s="251"/>
      <c r="E77" s="251"/>
      <c r="F77" s="137" t="s">
        <v>25</v>
      </c>
      <c r="G77" s="138"/>
      <c r="H77" s="138"/>
      <c r="I77" s="138">
        <f>'SO 01 D.1 - 3R - SPOL.VÝUK Pol'!G814</f>
        <v>0</v>
      </c>
      <c r="J77" s="134" t="str">
        <f>IF(I83=0,"",I77/I83*100)</f>
        <v/>
      </c>
    </row>
    <row r="78" spans="1:10" ht="36.75" customHeight="1" x14ac:dyDescent="0.2">
      <c r="A78" s="125"/>
      <c r="B78" s="130" t="s">
        <v>119</v>
      </c>
      <c r="C78" s="250" t="s">
        <v>120</v>
      </c>
      <c r="D78" s="251"/>
      <c r="E78" s="251"/>
      <c r="F78" s="137" t="s">
        <v>25</v>
      </c>
      <c r="G78" s="138"/>
      <c r="H78" s="138"/>
      <c r="I78" s="138">
        <f>'SO 01 D.1 - 3R - SPOL.VÝUK Pol'!G936</f>
        <v>0</v>
      </c>
      <c r="J78" s="134" t="str">
        <f>IF(I83=0,"",I78/I83*100)</f>
        <v/>
      </c>
    </row>
    <row r="79" spans="1:10" ht="36.75" customHeight="1" x14ac:dyDescent="0.2">
      <c r="A79" s="125"/>
      <c r="B79" s="130" t="s">
        <v>121</v>
      </c>
      <c r="C79" s="250" t="s">
        <v>122</v>
      </c>
      <c r="D79" s="251"/>
      <c r="E79" s="251"/>
      <c r="F79" s="137" t="s">
        <v>26</v>
      </c>
      <c r="G79" s="138"/>
      <c r="H79" s="138"/>
      <c r="I79" s="138">
        <f>'SO 01 D.1 - 3R - SPOL.VÝUK Pol'!G943</f>
        <v>0</v>
      </c>
      <c r="J79" s="134" t="str">
        <f>IF(I83=0,"",I79/I83*100)</f>
        <v/>
      </c>
    </row>
    <row r="80" spans="1:10" ht="36.75" customHeight="1" x14ac:dyDescent="0.2">
      <c r="A80" s="125"/>
      <c r="B80" s="130" t="s">
        <v>123</v>
      </c>
      <c r="C80" s="250" t="s">
        <v>124</v>
      </c>
      <c r="D80" s="251"/>
      <c r="E80" s="251"/>
      <c r="F80" s="137" t="s">
        <v>26</v>
      </c>
      <c r="G80" s="138"/>
      <c r="H80" s="138"/>
      <c r="I80" s="138">
        <f>'SO 01 D.1 - 3R - SPOL.VÝUK Pol'!G945</f>
        <v>0</v>
      </c>
      <c r="J80" s="134" t="str">
        <f>IF(I83=0,"",I80/I83*100)</f>
        <v/>
      </c>
    </row>
    <row r="81" spans="1:10" ht="36.75" customHeight="1" x14ac:dyDescent="0.2">
      <c r="A81" s="125"/>
      <c r="B81" s="130" t="s">
        <v>125</v>
      </c>
      <c r="C81" s="250" t="s">
        <v>126</v>
      </c>
      <c r="D81" s="251"/>
      <c r="E81" s="251"/>
      <c r="F81" s="137" t="s">
        <v>26</v>
      </c>
      <c r="G81" s="138"/>
      <c r="H81" s="138"/>
      <c r="I81" s="138">
        <f>'SO 01 D.1 - 3R - SPOL.VÝUK Pol'!G949</f>
        <v>0</v>
      </c>
      <c r="J81" s="134" t="str">
        <f>IF(I83=0,"",I81/I83*100)</f>
        <v/>
      </c>
    </row>
    <row r="82" spans="1:10" ht="36.75" customHeight="1" x14ac:dyDescent="0.2">
      <c r="A82" s="125"/>
      <c r="B82" s="130" t="s">
        <v>127</v>
      </c>
      <c r="C82" s="250" t="s">
        <v>128</v>
      </c>
      <c r="D82" s="251"/>
      <c r="E82" s="251"/>
      <c r="F82" s="137" t="s">
        <v>26</v>
      </c>
      <c r="G82" s="138"/>
      <c r="H82" s="138"/>
      <c r="I82" s="138">
        <f>'SO 01 D.1 - 3R - SPOL.VÝUK Pol'!G954</f>
        <v>0</v>
      </c>
      <c r="J82" s="134" t="str">
        <f>IF(I83=0,"",I82/I83*100)</f>
        <v/>
      </c>
    </row>
    <row r="83" spans="1:10" ht="25.5" customHeight="1" x14ac:dyDescent="0.2">
      <c r="A83" s="126"/>
      <c r="B83" s="131" t="s">
        <v>1</v>
      </c>
      <c r="C83" s="132"/>
      <c r="D83" s="133"/>
      <c r="E83" s="133"/>
      <c r="F83" s="139"/>
      <c r="G83" s="140"/>
      <c r="H83" s="140"/>
      <c r="I83" s="140">
        <f>SUM(I53:I82)</f>
        <v>0</v>
      </c>
      <c r="J83" s="135">
        <f>SUM(J53:J82)</f>
        <v>0</v>
      </c>
    </row>
    <row r="84" spans="1:10" x14ac:dyDescent="0.2">
      <c r="F84" s="89"/>
      <c r="G84" s="89"/>
      <c r="H84" s="89"/>
      <c r="I84" s="89"/>
      <c r="J84" s="136"/>
    </row>
    <row r="85" spans="1:10" x14ac:dyDescent="0.2">
      <c r="F85" s="89"/>
      <c r="G85" s="89"/>
      <c r="H85" s="89"/>
      <c r="I85" s="89"/>
      <c r="J85" s="136"/>
    </row>
    <row r="86" spans="1:10" x14ac:dyDescent="0.2">
      <c r="F86" s="89"/>
      <c r="G86" s="89"/>
      <c r="H86" s="89"/>
      <c r="I86" s="89"/>
      <c r="J86" s="136"/>
    </row>
  </sheetData>
  <sheetProtection algorithmName="SHA-512" hashValue="cVICE2L8jGesKf0aDqKXkPu8LCLtPJTziA7GF6+fsmCIvWM9tdtCDKxJTCZxHu6E97RGVBIbpL0liy7/FPu0Gg==" saltValue="sXEeMJdxKdRkrYBfaL3Hh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CR6Ws2WhE+qtX2kw03f9lACkgG7mXKxj4JOKM6xTYurw/UOwoNvMqG/O6hxpW11rYvgFqK8IS0sXufRUaEcUvQ==" saltValue="LIQn178AlmU3oGtidLExa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616A-0A91-4E5A-B887-F5392DBF650E}">
  <sheetPr>
    <outlinePr summaryBelow="0"/>
  </sheetPr>
  <dimension ref="A1:BH5000"/>
  <sheetViews>
    <sheetView workbookViewId="0">
      <pane ySplit="7" topLeftCell="A620" activePane="bottomLeft" state="frozen"/>
      <selection pane="bottomLeft" activeCell="AP638" sqref="AP63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131</v>
      </c>
      <c r="B1" s="258"/>
      <c r="C1" s="258"/>
      <c r="D1" s="258"/>
      <c r="E1" s="258"/>
      <c r="F1" s="258"/>
      <c r="G1" s="258"/>
      <c r="AG1" t="s">
        <v>132</v>
      </c>
    </row>
    <row r="2" spans="1:60" ht="24.95" customHeight="1" x14ac:dyDescent="0.2">
      <c r="A2" s="50" t="s">
        <v>7</v>
      </c>
      <c r="B2" s="49" t="s">
        <v>49</v>
      </c>
      <c r="C2" s="259" t="s">
        <v>50</v>
      </c>
      <c r="D2" s="260"/>
      <c r="E2" s="260"/>
      <c r="F2" s="260"/>
      <c r="G2" s="261"/>
      <c r="AG2" t="s">
        <v>133</v>
      </c>
    </row>
    <row r="3" spans="1:60" ht="24.95" customHeight="1" x14ac:dyDescent="0.2">
      <c r="A3" s="50" t="s">
        <v>8</v>
      </c>
      <c r="B3" s="49" t="s">
        <v>45</v>
      </c>
      <c r="C3" s="259" t="s">
        <v>46</v>
      </c>
      <c r="D3" s="260"/>
      <c r="E3" s="260"/>
      <c r="F3" s="260"/>
      <c r="G3" s="261"/>
      <c r="AC3" s="123" t="s">
        <v>133</v>
      </c>
      <c r="AG3" t="s">
        <v>134</v>
      </c>
    </row>
    <row r="4" spans="1:60" ht="24.95" customHeight="1" x14ac:dyDescent="0.2">
      <c r="A4" s="142" t="s">
        <v>9</v>
      </c>
      <c r="B4" s="143" t="s">
        <v>43</v>
      </c>
      <c r="C4" s="262" t="s">
        <v>44</v>
      </c>
      <c r="D4" s="263"/>
      <c r="E4" s="263"/>
      <c r="F4" s="263"/>
      <c r="G4" s="264"/>
      <c r="AG4" t="s">
        <v>135</v>
      </c>
    </row>
    <row r="5" spans="1:60" x14ac:dyDescent="0.2">
      <c r="D5" s="10"/>
    </row>
    <row r="6" spans="1:60" ht="38.25" x14ac:dyDescent="0.2">
      <c r="A6" s="145" t="s">
        <v>136</v>
      </c>
      <c r="B6" s="147" t="s">
        <v>137</v>
      </c>
      <c r="C6" s="147" t="s">
        <v>138</v>
      </c>
      <c r="D6" s="146" t="s">
        <v>139</v>
      </c>
      <c r="E6" s="145" t="s">
        <v>140</v>
      </c>
      <c r="F6" s="144" t="s">
        <v>141</v>
      </c>
      <c r="G6" s="145" t="s">
        <v>29</v>
      </c>
      <c r="H6" s="148" t="s">
        <v>30</v>
      </c>
      <c r="I6" s="148" t="s">
        <v>142</v>
      </c>
      <c r="J6" s="148" t="s">
        <v>31</v>
      </c>
      <c r="K6" s="148" t="s">
        <v>143</v>
      </c>
      <c r="L6" s="148" t="s">
        <v>144</v>
      </c>
      <c r="M6" s="148" t="s">
        <v>145</v>
      </c>
      <c r="N6" s="148" t="s">
        <v>146</v>
      </c>
      <c r="O6" s="148" t="s">
        <v>147</v>
      </c>
      <c r="P6" s="148" t="s">
        <v>148</v>
      </c>
      <c r="Q6" s="148" t="s">
        <v>149</v>
      </c>
      <c r="R6" s="148" t="s">
        <v>150</v>
      </c>
      <c r="S6" s="148" t="s">
        <v>151</v>
      </c>
      <c r="T6" s="148" t="s">
        <v>152</v>
      </c>
      <c r="U6" s="148" t="s">
        <v>153</v>
      </c>
      <c r="V6" s="148" t="s">
        <v>154</v>
      </c>
      <c r="W6" s="148" t="s">
        <v>155</v>
      </c>
      <c r="X6" s="148" t="s">
        <v>156</v>
      </c>
      <c r="Y6" s="148" t="s">
        <v>157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7" t="s">
        <v>158</v>
      </c>
      <c r="B8" s="168" t="s">
        <v>69</v>
      </c>
      <c r="C8" s="190" t="s">
        <v>70</v>
      </c>
      <c r="D8" s="169"/>
      <c r="E8" s="170"/>
      <c r="F8" s="171"/>
      <c r="G8" s="171">
        <f>SUMIF(AG9:AG41,"&lt;&gt;NOR",G9:G41)</f>
        <v>0</v>
      </c>
      <c r="H8" s="171"/>
      <c r="I8" s="171">
        <f>SUM(I9:I41)</f>
        <v>0</v>
      </c>
      <c r="J8" s="171"/>
      <c r="K8" s="171">
        <f>SUM(K9:K41)</f>
        <v>0</v>
      </c>
      <c r="L8" s="171"/>
      <c r="M8" s="171">
        <f>SUM(M9:M41)</f>
        <v>0</v>
      </c>
      <c r="N8" s="170"/>
      <c r="O8" s="170">
        <f>SUM(O9:O41)</f>
        <v>0.89000000000000012</v>
      </c>
      <c r="P8" s="170"/>
      <c r="Q8" s="170">
        <f>SUM(Q9:Q41)</f>
        <v>0</v>
      </c>
      <c r="R8" s="171"/>
      <c r="S8" s="171"/>
      <c r="T8" s="172"/>
      <c r="U8" s="166"/>
      <c r="V8" s="166">
        <f>SUM(V9:V41)</f>
        <v>3.89</v>
      </c>
      <c r="W8" s="166"/>
      <c r="X8" s="166"/>
      <c r="Y8" s="166"/>
      <c r="AG8" t="s">
        <v>159</v>
      </c>
    </row>
    <row r="9" spans="1:60" ht="22.5" outlineLevel="1" x14ac:dyDescent="0.2">
      <c r="A9" s="174">
        <v>1</v>
      </c>
      <c r="B9" s="175" t="s">
        <v>160</v>
      </c>
      <c r="C9" s="191" t="s">
        <v>161</v>
      </c>
      <c r="D9" s="176" t="s">
        <v>162</v>
      </c>
      <c r="E9" s="177">
        <v>2.9106000000000001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0.11765</v>
      </c>
      <c r="O9" s="177">
        <f>ROUND(E9*N9,2)</f>
        <v>0.34</v>
      </c>
      <c r="P9" s="177">
        <v>0</v>
      </c>
      <c r="Q9" s="177">
        <f>ROUND(E9*P9,2)</f>
        <v>0</v>
      </c>
      <c r="R9" s="179" t="s">
        <v>163</v>
      </c>
      <c r="S9" s="179" t="s">
        <v>164</v>
      </c>
      <c r="T9" s="180" t="s">
        <v>165</v>
      </c>
      <c r="U9" s="160">
        <v>0.69430000000000003</v>
      </c>
      <c r="V9" s="160">
        <f>ROUND(E9*U9,2)</f>
        <v>2.02</v>
      </c>
      <c r="W9" s="160"/>
      <c r="X9" s="160" t="s">
        <v>166</v>
      </c>
      <c r="Y9" s="160" t="s">
        <v>167</v>
      </c>
      <c r="Z9" s="149"/>
      <c r="AA9" s="149"/>
      <c r="AB9" s="149"/>
      <c r="AC9" s="149"/>
      <c r="AD9" s="149"/>
      <c r="AE9" s="149"/>
      <c r="AF9" s="149"/>
      <c r="AG9" s="149" t="s">
        <v>168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56" t="s">
        <v>169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170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2" t="s">
        <v>171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172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2" t="s">
        <v>173</v>
      </c>
      <c r="D12" s="162"/>
      <c r="E12" s="163">
        <v>2.9106000000000001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172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2</v>
      </c>
      <c r="B13" s="175" t="s">
        <v>174</v>
      </c>
      <c r="C13" s="191" t="s">
        <v>175</v>
      </c>
      <c r="D13" s="176" t="s">
        <v>162</v>
      </c>
      <c r="E13" s="177">
        <v>2.3044799999999999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0.23874999999999999</v>
      </c>
      <c r="O13" s="177">
        <f>ROUND(E13*N13,2)</f>
        <v>0.55000000000000004</v>
      </c>
      <c r="P13" s="177">
        <v>0</v>
      </c>
      <c r="Q13" s="177">
        <f>ROUND(E13*P13,2)</f>
        <v>0</v>
      </c>
      <c r="R13" s="179" t="s">
        <v>163</v>
      </c>
      <c r="S13" s="179" t="s">
        <v>164</v>
      </c>
      <c r="T13" s="180" t="s">
        <v>165</v>
      </c>
      <c r="U13" s="160">
        <v>0.81100000000000005</v>
      </c>
      <c r="V13" s="160">
        <f>ROUND(E13*U13,2)</f>
        <v>1.87</v>
      </c>
      <c r="W13" s="160"/>
      <c r="X13" s="160" t="s">
        <v>166</v>
      </c>
      <c r="Y13" s="160" t="s">
        <v>167</v>
      </c>
      <c r="Z13" s="149"/>
      <c r="AA13" s="149"/>
      <c r="AB13" s="149"/>
      <c r="AC13" s="149"/>
      <c r="AD13" s="149"/>
      <c r="AE13" s="149"/>
      <c r="AF13" s="149"/>
      <c r="AG13" s="149" t="s">
        <v>168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56" t="s">
        <v>169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170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2" t="s">
        <v>176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172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2" t="s">
        <v>177</v>
      </c>
      <c r="D16" s="162"/>
      <c r="E16" s="163">
        <v>0.189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92" t="s">
        <v>178</v>
      </c>
      <c r="D17" s="162"/>
      <c r="E17" s="163">
        <v>1.3419000000000001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172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2" t="s">
        <v>179</v>
      </c>
      <c r="D18" s="162"/>
      <c r="E18" s="163">
        <v>0.44283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172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2" t="s">
        <v>180</v>
      </c>
      <c r="D19" s="162"/>
      <c r="E19" s="163">
        <v>0.33074999999999999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172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3</v>
      </c>
      <c r="B20" s="175" t="s">
        <v>181</v>
      </c>
      <c r="C20" s="191" t="s">
        <v>182</v>
      </c>
      <c r="D20" s="176" t="s">
        <v>183</v>
      </c>
      <c r="E20" s="177">
        <v>83.185199999999995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184</v>
      </c>
      <c r="T20" s="180" t="s">
        <v>185</v>
      </c>
      <c r="U20" s="160">
        <v>0</v>
      </c>
      <c r="V20" s="160">
        <f>ROUND(E20*U20,2)</f>
        <v>0</v>
      </c>
      <c r="W20" s="160"/>
      <c r="X20" s="160" t="s">
        <v>166</v>
      </c>
      <c r="Y20" s="160" t="s">
        <v>167</v>
      </c>
      <c r="Z20" s="149"/>
      <c r="AA20" s="149"/>
      <c r="AB20" s="149"/>
      <c r="AC20" s="149"/>
      <c r="AD20" s="149"/>
      <c r="AE20" s="149"/>
      <c r="AF20" s="149"/>
      <c r="AG20" s="149" t="s">
        <v>168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2" t="s">
        <v>176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172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2" t="s">
        <v>186</v>
      </c>
      <c r="D22" s="162"/>
      <c r="E22" s="163">
        <v>29.61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172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2" t="s">
        <v>187</v>
      </c>
      <c r="D23" s="162"/>
      <c r="E23" s="163">
        <v>-1.26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172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2" t="s">
        <v>188</v>
      </c>
      <c r="D24" s="162"/>
      <c r="E24" s="163">
        <v>8.19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172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2" t="s">
        <v>189</v>
      </c>
      <c r="D25" s="162"/>
      <c r="E25" s="163">
        <v>-1.764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172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92" t="s">
        <v>190</v>
      </c>
      <c r="D26" s="162"/>
      <c r="E26" s="163">
        <v>9.0215999999999994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2" t="s">
        <v>191</v>
      </c>
      <c r="D27" s="162"/>
      <c r="E27" s="163">
        <v>6.6024000000000003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172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2" t="s">
        <v>192</v>
      </c>
      <c r="D28" s="162"/>
      <c r="E28" s="163">
        <v>-2.6459999999999999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172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2" t="s">
        <v>193</v>
      </c>
      <c r="D29" s="162"/>
      <c r="E29" s="163">
        <v>8.5175999999999998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2" t="s">
        <v>189</v>
      </c>
      <c r="D30" s="162"/>
      <c r="E30" s="163">
        <v>-1.764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172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2" t="s">
        <v>194</v>
      </c>
      <c r="D31" s="162"/>
      <c r="E31" s="163">
        <v>6.4260000000000002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172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2" t="s">
        <v>195</v>
      </c>
      <c r="D32" s="162"/>
      <c r="E32" s="163">
        <v>-0.88200000000000001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172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2" t="s">
        <v>176</v>
      </c>
      <c r="D33" s="162"/>
      <c r="E33" s="163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172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2" t="s">
        <v>196</v>
      </c>
      <c r="D34" s="162"/>
      <c r="E34" s="163">
        <v>6.3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172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2" t="s">
        <v>197</v>
      </c>
      <c r="D35" s="162"/>
      <c r="E35" s="163">
        <v>6.8040000000000003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92" t="s">
        <v>192</v>
      </c>
      <c r="D36" s="162"/>
      <c r="E36" s="163">
        <v>-2.6459999999999999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172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2" t="s">
        <v>198</v>
      </c>
      <c r="D37" s="162"/>
      <c r="E37" s="163">
        <v>7.2576000000000001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172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2" t="s">
        <v>195</v>
      </c>
      <c r="D38" s="162"/>
      <c r="E38" s="163">
        <v>-0.88200000000000001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2" t="s">
        <v>199</v>
      </c>
      <c r="D39" s="162"/>
      <c r="E39" s="163">
        <v>-1.1339999999999999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172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92" t="s">
        <v>200</v>
      </c>
      <c r="D40" s="162"/>
      <c r="E40" s="163">
        <v>8.5679999999999996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2" t="s">
        <v>201</v>
      </c>
      <c r="D41" s="162"/>
      <c r="E41" s="163">
        <v>-1.1339999999999999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172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7" t="s">
        <v>158</v>
      </c>
      <c r="B42" s="168" t="s">
        <v>71</v>
      </c>
      <c r="C42" s="190" t="s">
        <v>72</v>
      </c>
      <c r="D42" s="169"/>
      <c r="E42" s="170"/>
      <c r="F42" s="171"/>
      <c r="G42" s="171">
        <f>SUMIF(AG43:AG87,"&lt;&gt;NOR",G43:G87)</f>
        <v>0</v>
      </c>
      <c r="H42" s="171"/>
      <c r="I42" s="171">
        <f>SUM(I43:I87)</f>
        <v>0</v>
      </c>
      <c r="J42" s="171"/>
      <c r="K42" s="171">
        <f>SUM(K43:K87)</f>
        <v>0</v>
      </c>
      <c r="L42" s="171"/>
      <c r="M42" s="171">
        <f>SUM(M43:M87)</f>
        <v>0</v>
      </c>
      <c r="N42" s="170"/>
      <c r="O42" s="170">
        <f>SUM(O43:O87)</f>
        <v>1.0900000000000001</v>
      </c>
      <c r="P42" s="170"/>
      <c r="Q42" s="170">
        <f>SUM(Q43:Q87)</f>
        <v>0</v>
      </c>
      <c r="R42" s="171"/>
      <c r="S42" s="171"/>
      <c r="T42" s="172"/>
      <c r="U42" s="166"/>
      <c r="V42" s="166">
        <f>SUM(V43:V87)</f>
        <v>88.37</v>
      </c>
      <c r="W42" s="166"/>
      <c r="X42" s="166"/>
      <c r="Y42" s="166"/>
      <c r="AG42" t="s">
        <v>159</v>
      </c>
    </row>
    <row r="43" spans="1:60" ht="33.75" outlineLevel="1" x14ac:dyDescent="0.2">
      <c r="A43" s="174">
        <v>4</v>
      </c>
      <c r="B43" s="175" t="s">
        <v>202</v>
      </c>
      <c r="C43" s="191" t="s">
        <v>203</v>
      </c>
      <c r="D43" s="176" t="s">
        <v>162</v>
      </c>
      <c r="E43" s="177">
        <v>1.7955000000000001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2.2100000000000002E-2</v>
      </c>
      <c r="O43" s="177">
        <f>ROUND(E43*N43,2)</f>
        <v>0.04</v>
      </c>
      <c r="P43" s="177">
        <v>0</v>
      </c>
      <c r="Q43" s="177">
        <f>ROUND(E43*P43,2)</f>
        <v>0</v>
      </c>
      <c r="R43" s="179" t="s">
        <v>204</v>
      </c>
      <c r="S43" s="179" t="s">
        <v>164</v>
      </c>
      <c r="T43" s="180" t="s">
        <v>165</v>
      </c>
      <c r="U43" s="160">
        <v>0.83848999999999996</v>
      </c>
      <c r="V43" s="160">
        <f>ROUND(E43*U43,2)</f>
        <v>1.51</v>
      </c>
      <c r="W43" s="160"/>
      <c r="X43" s="160" t="s">
        <v>166</v>
      </c>
      <c r="Y43" s="160" t="s">
        <v>167</v>
      </c>
      <c r="Z43" s="149"/>
      <c r="AA43" s="149"/>
      <c r="AB43" s="149"/>
      <c r="AC43" s="149"/>
      <c r="AD43" s="149"/>
      <c r="AE43" s="149"/>
      <c r="AF43" s="149"/>
      <c r="AG43" s="149" t="s">
        <v>168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65" t="s">
        <v>924</v>
      </c>
      <c r="D44" s="266"/>
      <c r="E44" s="266"/>
      <c r="F44" s="266"/>
      <c r="G44" s="266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205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267" t="s">
        <v>206</v>
      </c>
      <c r="D45" s="268"/>
      <c r="E45" s="268"/>
      <c r="F45" s="268"/>
      <c r="G45" s="268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267" t="s">
        <v>207</v>
      </c>
      <c r="D46" s="268"/>
      <c r="E46" s="268"/>
      <c r="F46" s="268"/>
      <c r="G46" s="268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267" t="s">
        <v>208</v>
      </c>
      <c r="D47" s="268"/>
      <c r="E47" s="268"/>
      <c r="F47" s="268"/>
      <c r="G47" s="268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205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81" t="str">
        <f>C47</f>
        <v>- standardního tmelení Q2, to je: základní tmelení Q1+ dodatečné tmelení (tmelení najemno) a případné přebroušení.</v>
      </c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2" t="s">
        <v>171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172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2" t="s">
        <v>209</v>
      </c>
      <c r="D49" s="162"/>
      <c r="E49" s="163">
        <v>1.7955000000000001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172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4">
        <v>5</v>
      </c>
      <c r="B50" s="175" t="s">
        <v>210</v>
      </c>
      <c r="C50" s="191" t="s">
        <v>211</v>
      </c>
      <c r="D50" s="176" t="s">
        <v>162</v>
      </c>
      <c r="E50" s="177">
        <v>81.988200000000006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1.2149999999999999E-2</v>
      </c>
      <c r="O50" s="177">
        <f>ROUND(E50*N50,2)</f>
        <v>1</v>
      </c>
      <c r="P50" s="177">
        <v>0</v>
      </c>
      <c r="Q50" s="177">
        <f>ROUND(E50*P50,2)</f>
        <v>0</v>
      </c>
      <c r="R50" s="179" t="s">
        <v>204</v>
      </c>
      <c r="S50" s="179" t="s">
        <v>164</v>
      </c>
      <c r="T50" s="180" t="s">
        <v>165</v>
      </c>
      <c r="U50" s="160">
        <v>1.0109999999999999</v>
      </c>
      <c r="V50" s="160">
        <f>ROUND(E50*U50,2)</f>
        <v>82.89</v>
      </c>
      <c r="W50" s="160"/>
      <c r="X50" s="160" t="s">
        <v>166</v>
      </c>
      <c r="Y50" s="160" t="s">
        <v>167</v>
      </c>
      <c r="Z50" s="149"/>
      <c r="AA50" s="149"/>
      <c r="AB50" s="149"/>
      <c r="AC50" s="149"/>
      <c r="AD50" s="149"/>
      <c r="AE50" s="149"/>
      <c r="AF50" s="149"/>
      <c r="AG50" s="149" t="s">
        <v>168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192" t="s">
        <v>212</v>
      </c>
      <c r="D51" s="162"/>
      <c r="E51" s="163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172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92" t="s">
        <v>213</v>
      </c>
      <c r="D52" s="162"/>
      <c r="E52" s="163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172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">
      <c r="A53" s="156"/>
      <c r="B53" s="157"/>
      <c r="C53" s="192" t="s">
        <v>214</v>
      </c>
      <c r="D53" s="162"/>
      <c r="E53" s="163">
        <v>21.640499999999999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172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2" t="s">
        <v>215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172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 x14ac:dyDescent="0.2">
      <c r="A55" s="156"/>
      <c r="B55" s="157"/>
      <c r="C55" s="192" t="s">
        <v>216</v>
      </c>
      <c r="D55" s="162"/>
      <c r="E55" s="163">
        <v>11.421900000000001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172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2" t="s">
        <v>217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172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2" t="s">
        <v>218</v>
      </c>
      <c r="D57" s="162"/>
      <c r="E57" s="163">
        <v>11.421900000000001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172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92" t="s">
        <v>219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172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2" t="s">
        <v>220</v>
      </c>
      <c r="D59" s="162"/>
      <c r="E59" s="163">
        <v>11.421900000000001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172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2" t="s">
        <v>221</v>
      </c>
      <c r="D60" s="162"/>
      <c r="E60" s="163"/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172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2" t="s">
        <v>222</v>
      </c>
      <c r="D61" s="162"/>
      <c r="E61" s="163">
        <v>26.082000000000001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172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74">
        <v>6</v>
      </c>
      <c r="B62" s="175" t="s">
        <v>223</v>
      </c>
      <c r="C62" s="191" t="s">
        <v>224</v>
      </c>
      <c r="D62" s="176" t="s">
        <v>162</v>
      </c>
      <c r="E62" s="177">
        <v>3.9249000000000001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1.2149999999999999E-2</v>
      </c>
      <c r="O62" s="177">
        <f>ROUND(E62*N62,2)</f>
        <v>0.05</v>
      </c>
      <c r="P62" s="177">
        <v>0</v>
      </c>
      <c r="Q62" s="177">
        <f>ROUND(E62*P62,2)</f>
        <v>0</v>
      </c>
      <c r="R62" s="179" t="s">
        <v>204</v>
      </c>
      <c r="S62" s="179" t="s">
        <v>164</v>
      </c>
      <c r="T62" s="180" t="s">
        <v>165</v>
      </c>
      <c r="U62" s="160">
        <v>1.0109999999999999</v>
      </c>
      <c r="V62" s="160">
        <f>ROUND(E62*U62,2)</f>
        <v>3.97</v>
      </c>
      <c r="W62" s="160"/>
      <c r="X62" s="160" t="s">
        <v>166</v>
      </c>
      <c r="Y62" s="160" t="s">
        <v>167</v>
      </c>
      <c r="Z62" s="149"/>
      <c r="AA62" s="149"/>
      <c r="AB62" s="149"/>
      <c r="AC62" s="149"/>
      <c r="AD62" s="149"/>
      <c r="AE62" s="149"/>
      <c r="AF62" s="149"/>
      <c r="AG62" s="149" t="s">
        <v>168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92" t="s">
        <v>225</v>
      </c>
      <c r="D63" s="162"/>
      <c r="E63" s="163"/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172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2" t="s">
        <v>171</v>
      </c>
      <c r="D64" s="162"/>
      <c r="E64" s="163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172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2" t="s">
        <v>226</v>
      </c>
      <c r="D65" s="162"/>
      <c r="E65" s="163">
        <v>3.9249000000000001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172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4">
        <v>7</v>
      </c>
      <c r="B66" s="175" t="s">
        <v>227</v>
      </c>
      <c r="C66" s="191" t="s">
        <v>228</v>
      </c>
      <c r="D66" s="176" t="s">
        <v>229</v>
      </c>
      <c r="E66" s="177">
        <v>12.6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184</v>
      </c>
      <c r="T66" s="180" t="s">
        <v>185</v>
      </c>
      <c r="U66" s="160">
        <v>0</v>
      </c>
      <c r="V66" s="160">
        <f>ROUND(E66*U66,2)</f>
        <v>0</v>
      </c>
      <c r="W66" s="160"/>
      <c r="X66" s="160" t="s">
        <v>166</v>
      </c>
      <c r="Y66" s="160" t="s">
        <v>167</v>
      </c>
      <c r="Z66" s="149"/>
      <c r="AA66" s="149"/>
      <c r="AB66" s="149"/>
      <c r="AC66" s="149"/>
      <c r="AD66" s="149"/>
      <c r="AE66" s="149"/>
      <c r="AF66" s="149"/>
      <c r="AG66" s="149" t="s">
        <v>168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2" t="s">
        <v>176</v>
      </c>
      <c r="D67" s="162"/>
      <c r="E67" s="163"/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172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2" t="s">
        <v>230</v>
      </c>
      <c r="D68" s="162"/>
      <c r="E68" s="163">
        <v>1.26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172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2" t="s">
        <v>231</v>
      </c>
      <c r="D69" s="162"/>
      <c r="E69" s="163">
        <v>1.26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172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2" t="s">
        <v>232</v>
      </c>
      <c r="D70" s="162"/>
      <c r="E70" s="163">
        <v>1.26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172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92" t="s">
        <v>233</v>
      </c>
      <c r="D71" s="162"/>
      <c r="E71" s="163">
        <v>1.26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172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92" t="s">
        <v>171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172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2" t="s">
        <v>234</v>
      </c>
      <c r="D73" s="162"/>
      <c r="E73" s="163">
        <v>2.52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172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2" t="s">
        <v>235</v>
      </c>
      <c r="D74" s="162"/>
      <c r="E74" s="163">
        <v>2.52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172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2" t="s">
        <v>236</v>
      </c>
      <c r="D75" s="162"/>
      <c r="E75" s="163">
        <v>1.26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172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92" t="s">
        <v>237</v>
      </c>
      <c r="D76" s="162"/>
      <c r="E76" s="163">
        <v>1.26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172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8</v>
      </c>
      <c r="B77" s="175" t="s">
        <v>238</v>
      </c>
      <c r="C77" s="191" t="s">
        <v>239</v>
      </c>
      <c r="D77" s="176" t="s">
        <v>183</v>
      </c>
      <c r="E77" s="177">
        <v>16.209900000000001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184</v>
      </c>
      <c r="T77" s="180" t="s">
        <v>185</v>
      </c>
      <c r="U77" s="160">
        <v>0</v>
      </c>
      <c r="V77" s="160">
        <f>ROUND(E77*U77,2)</f>
        <v>0</v>
      </c>
      <c r="W77" s="160"/>
      <c r="X77" s="160" t="s">
        <v>166</v>
      </c>
      <c r="Y77" s="160" t="s">
        <v>167</v>
      </c>
      <c r="Z77" s="149"/>
      <c r="AA77" s="149"/>
      <c r="AB77" s="149"/>
      <c r="AC77" s="149"/>
      <c r="AD77" s="149"/>
      <c r="AE77" s="149"/>
      <c r="AF77" s="149"/>
      <c r="AG77" s="149" t="s">
        <v>168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2" t="s">
        <v>176</v>
      </c>
      <c r="D78" s="162"/>
      <c r="E78" s="16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172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92" t="s">
        <v>240</v>
      </c>
      <c r="D79" s="162"/>
      <c r="E79" s="163">
        <v>1.764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172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92" t="s">
        <v>241</v>
      </c>
      <c r="D80" s="162"/>
      <c r="E80" s="163">
        <v>2.7719999999999998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172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92" t="s">
        <v>242</v>
      </c>
      <c r="D81" s="162"/>
      <c r="E81" s="163">
        <v>1.764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172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92" t="s">
        <v>243</v>
      </c>
      <c r="D82" s="162"/>
      <c r="E82" s="163">
        <v>0.88200000000000001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172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2" t="s">
        <v>171</v>
      </c>
      <c r="D83" s="162"/>
      <c r="E83" s="163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172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2" t="s">
        <v>244</v>
      </c>
      <c r="D84" s="162"/>
      <c r="E84" s="163">
        <v>2.1419999999999999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172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2" t="s">
        <v>226</v>
      </c>
      <c r="D85" s="162"/>
      <c r="E85" s="163">
        <v>3.9249000000000001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172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92" t="s">
        <v>245</v>
      </c>
      <c r="D86" s="162"/>
      <c r="E86" s="163">
        <v>1.26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172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2" t="s">
        <v>246</v>
      </c>
      <c r="D87" s="162"/>
      <c r="E87" s="163">
        <v>1.7010000000000001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172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7" t="s">
        <v>158</v>
      </c>
      <c r="B88" s="168" t="s">
        <v>73</v>
      </c>
      <c r="C88" s="190" t="s">
        <v>74</v>
      </c>
      <c r="D88" s="169"/>
      <c r="E88" s="170"/>
      <c r="F88" s="171"/>
      <c r="G88" s="171">
        <f>SUMIF(AG89:AG143,"&lt;&gt;NOR",G89:G143)</f>
        <v>0</v>
      </c>
      <c r="H88" s="171"/>
      <c r="I88" s="171">
        <f>SUM(I89:I143)</f>
        <v>0</v>
      </c>
      <c r="J88" s="171"/>
      <c r="K88" s="171">
        <f>SUM(K89:K143)</f>
        <v>0</v>
      </c>
      <c r="L88" s="171"/>
      <c r="M88" s="171">
        <f>SUM(M89:M143)</f>
        <v>0</v>
      </c>
      <c r="N88" s="170"/>
      <c r="O88" s="170">
        <f>SUM(O89:O143)</f>
        <v>7.82</v>
      </c>
      <c r="P88" s="170"/>
      <c r="Q88" s="170">
        <f>SUM(Q89:Q143)</f>
        <v>0</v>
      </c>
      <c r="R88" s="171"/>
      <c r="S88" s="171"/>
      <c r="T88" s="172"/>
      <c r="U88" s="166"/>
      <c r="V88" s="166">
        <f>SUM(V89:V143)</f>
        <v>237.2</v>
      </c>
      <c r="W88" s="166"/>
      <c r="X88" s="166"/>
      <c r="Y88" s="166"/>
      <c r="AG88" t="s">
        <v>159</v>
      </c>
    </row>
    <row r="89" spans="1:60" outlineLevel="1" x14ac:dyDescent="0.2">
      <c r="A89" s="174">
        <v>9</v>
      </c>
      <c r="B89" s="175" t="s">
        <v>247</v>
      </c>
      <c r="C89" s="191" t="s">
        <v>248</v>
      </c>
      <c r="D89" s="176" t="s">
        <v>162</v>
      </c>
      <c r="E89" s="177">
        <v>15.4413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2.9850000000000002E-2</v>
      </c>
      <c r="O89" s="177">
        <f>ROUND(E89*N89,2)</f>
        <v>0.46</v>
      </c>
      <c r="P89" s="177">
        <v>0</v>
      </c>
      <c r="Q89" s="177">
        <f>ROUND(E89*P89,2)</f>
        <v>0</v>
      </c>
      <c r="R89" s="179" t="s">
        <v>204</v>
      </c>
      <c r="S89" s="179" t="s">
        <v>164</v>
      </c>
      <c r="T89" s="180" t="s">
        <v>165</v>
      </c>
      <c r="U89" s="160">
        <v>0.83199999999999996</v>
      </c>
      <c r="V89" s="160">
        <f>ROUND(E89*U89,2)</f>
        <v>12.85</v>
      </c>
      <c r="W89" s="160"/>
      <c r="X89" s="160" t="s">
        <v>166</v>
      </c>
      <c r="Y89" s="160" t="s">
        <v>249</v>
      </c>
      <c r="Z89" s="149"/>
      <c r="AA89" s="149"/>
      <c r="AB89" s="149"/>
      <c r="AC89" s="149"/>
      <c r="AD89" s="149"/>
      <c r="AE89" s="149"/>
      <c r="AF89" s="149"/>
      <c r="AG89" s="149" t="s">
        <v>168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256" t="s">
        <v>250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170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192" t="s">
        <v>176</v>
      </c>
      <c r="D91" s="162"/>
      <c r="E91" s="163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172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92" t="s">
        <v>251</v>
      </c>
      <c r="D92" s="162"/>
      <c r="E92" s="163">
        <v>4.2272999999999996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172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2" t="s">
        <v>252</v>
      </c>
      <c r="D93" s="162"/>
      <c r="E93" s="163">
        <v>11.214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172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4">
        <v>10</v>
      </c>
      <c r="B94" s="175" t="s">
        <v>253</v>
      </c>
      <c r="C94" s="191" t="s">
        <v>254</v>
      </c>
      <c r="D94" s="176" t="s">
        <v>255</v>
      </c>
      <c r="E94" s="177">
        <v>192.93119999999999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1.7330000000000002E-2</v>
      </c>
      <c r="O94" s="177">
        <f>ROUND(E94*N94,2)</f>
        <v>3.34</v>
      </c>
      <c r="P94" s="177">
        <v>0</v>
      </c>
      <c r="Q94" s="177">
        <f>ROUND(E94*P94,2)</f>
        <v>0</v>
      </c>
      <c r="R94" s="179" t="s">
        <v>163</v>
      </c>
      <c r="S94" s="179" t="s">
        <v>164</v>
      </c>
      <c r="T94" s="180" t="s">
        <v>165</v>
      </c>
      <c r="U94" s="160">
        <v>0.253</v>
      </c>
      <c r="V94" s="160">
        <f>ROUND(E94*U94,2)</f>
        <v>48.81</v>
      </c>
      <c r="W94" s="160"/>
      <c r="X94" s="160" t="s">
        <v>166</v>
      </c>
      <c r="Y94" s="160" t="s">
        <v>167</v>
      </c>
      <c r="Z94" s="149"/>
      <c r="AA94" s="149"/>
      <c r="AB94" s="149"/>
      <c r="AC94" s="149"/>
      <c r="AD94" s="149"/>
      <c r="AE94" s="149"/>
      <c r="AF94" s="149"/>
      <c r="AG94" s="149" t="s">
        <v>168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256" t="s">
        <v>256</v>
      </c>
      <c r="D95" s="257"/>
      <c r="E95" s="257"/>
      <c r="F95" s="257"/>
      <c r="G95" s="25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170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92" t="s">
        <v>257</v>
      </c>
      <c r="D96" s="162"/>
      <c r="E96" s="163">
        <v>189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172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2" t="s">
        <v>258</v>
      </c>
      <c r="D97" s="162"/>
      <c r="E97" s="163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172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92" t="s">
        <v>259</v>
      </c>
      <c r="D98" s="162"/>
      <c r="E98" s="163">
        <v>3.9312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172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11</v>
      </c>
      <c r="B99" s="175" t="s">
        <v>260</v>
      </c>
      <c r="C99" s="191" t="s">
        <v>261</v>
      </c>
      <c r="D99" s="176" t="s">
        <v>162</v>
      </c>
      <c r="E99" s="177">
        <v>22.84695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2.495E-2</v>
      </c>
      <c r="O99" s="177">
        <f>ROUND(E99*N99,2)</f>
        <v>0.56999999999999995</v>
      </c>
      <c r="P99" s="177">
        <v>0</v>
      </c>
      <c r="Q99" s="177">
        <f>ROUND(E99*P99,2)</f>
        <v>0</v>
      </c>
      <c r="R99" s="179" t="s">
        <v>204</v>
      </c>
      <c r="S99" s="179" t="s">
        <v>164</v>
      </c>
      <c r="T99" s="180" t="s">
        <v>165</v>
      </c>
      <c r="U99" s="160">
        <v>0.37</v>
      </c>
      <c r="V99" s="160">
        <f>ROUND(E99*U99,2)</f>
        <v>8.4499999999999993</v>
      </c>
      <c r="W99" s="160"/>
      <c r="X99" s="160" t="s">
        <v>166</v>
      </c>
      <c r="Y99" s="160" t="s">
        <v>167</v>
      </c>
      <c r="Z99" s="149"/>
      <c r="AA99" s="149"/>
      <c r="AB99" s="149"/>
      <c r="AC99" s="149"/>
      <c r="AD99" s="149"/>
      <c r="AE99" s="149"/>
      <c r="AF99" s="149"/>
      <c r="AG99" s="149" t="s">
        <v>168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256" t="s">
        <v>262</v>
      </c>
      <c r="D100" s="257"/>
      <c r="E100" s="257"/>
      <c r="F100" s="257"/>
      <c r="G100" s="257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170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81" t="str">
        <f>C100</f>
        <v>omítka vápenocementová, strojně nebo ručně nanášená v podlaží i ve schodišti na jakýkoliv druh podkladu, kompletní souvrství</v>
      </c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67" t="s">
        <v>263</v>
      </c>
      <c r="D101" s="268"/>
      <c r="E101" s="268"/>
      <c r="F101" s="268"/>
      <c r="G101" s="268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205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92" t="s">
        <v>176</v>
      </c>
      <c r="D102" s="162"/>
      <c r="E102" s="163"/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172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92" t="s">
        <v>264</v>
      </c>
      <c r="D103" s="162"/>
      <c r="E103" s="163">
        <v>13.179600000000001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172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2" t="s">
        <v>187</v>
      </c>
      <c r="D104" s="162"/>
      <c r="E104" s="163">
        <v>-1.26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172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2" t="s">
        <v>171</v>
      </c>
      <c r="D105" s="162"/>
      <c r="E105" s="163"/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172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2" t="s">
        <v>265</v>
      </c>
      <c r="D106" s="162"/>
      <c r="E106" s="163">
        <v>13.557600000000001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172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2" t="s">
        <v>266</v>
      </c>
      <c r="D107" s="162"/>
      <c r="E107" s="163">
        <v>-1.4962500000000001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172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3" x14ac:dyDescent="0.2">
      <c r="A108" s="156"/>
      <c r="B108" s="157"/>
      <c r="C108" s="192" t="s">
        <v>201</v>
      </c>
      <c r="D108" s="162"/>
      <c r="E108" s="163">
        <v>-1.1339999999999999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172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4">
        <v>12</v>
      </c>
      <c r="B109" s="175" t="s">
        <v>267</v>
      </c>
      <c r="C109" s="191" t="s">
        <v>268</v>
      </c>
      <c r="D109" s="176" t="s">
        <v>162</v>
      </c>
      <c r="E109" s="177">
        <v>38.608919999999998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2.7980000000000001E-2</v>
      </c>
      <c r="O109" s="177">
        <f>ROUND(E109*N109,2)</f>
        <v>1.08</v>
      </c>
      <c r="P109" s="177">
        <v>0</v>
      </c>
      <c r="Q109" s="177">
        <f>ROUND(E109*P109,2)</f>
        <v>0</v>
      </c>
      <c r="R109" s="179" t="s">
        <v>204</v>
      </c>
      <c r="S109" s="179" t="s">
        <v>164</v>
      </c>
      <c r="T109" s="180" t="s">
        <v>165</v>
      </c>
      <c r="U109" s="160">
        <v>0.626</v>
      </c>
      <c r="V109" s="160">
        <f>ROUND(E109*U109,2)</f>
        <v>24.17</v>
      </c>
      <c r="W109" s="160"/>
      <c r="X109" s="160" t="s">
        <v>166</v>
      </c>
      <c r="Y109" s="160" t="s">
        <v>167</v>
      </c>
      <c r="Z109" s="149"/>
      <c r="AA109" s="149"/>
      <c r="AB109" s="149"/>
      <c r="AC109" s="149"/>
      <c r="AD109" s="149"/>
      <c r="AE109" s="149"/>
      <c r="AF109" s="149"/>
      <c r="AG109" s="149" t="s">
        <v>168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256" t="s">
        <v>262</v>
      </c>
      <c r="D110" s="257"/>
      <c r="E110" s="257"/>
      <c r="F110" s="257"/>
      <c r="G110" s="257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170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81" t="str">
        <f>C110</f>
        <v>omítka vápenocementová, strojně nebo ručně nanášená v podlaží i ve schodišti na jakýkoliv druh podkladu, kompletní souvrství</v>
      </c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267" t="s">
        <v>269</v>
      </c>
      <c r="D111" s="268"/>
      <c r="E111" s="268"/>
      <c r="F111" s="268"/>
      <c r="G111" s="268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205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192" t="s">
        <v>176</v>
      </c>
      <c r="D112" s="162"/>
      <c r="E112" s="163"/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172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92" t="s">
        <v>270</v>
      </c>
      <c r="D113" s="162"/>
      <c r="E113" s="163">
        <v>0.3528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172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92" t="s">
        <v>271</v>
      </c>
      <c r="D114" s="162"/>
      <c r="E114" s="163">
        <v>7.5927600000000002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172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92" t="s">
        <v>180</v>
      </c>
      <c r="D115" s="162"/>
      <c r="E115" s="163">
        <v>0.33074999999999999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172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92" t="s">
        <v>171</v>
      </c>
      <c r="D116" s="162"/>
      <c r="E116" s="163"/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172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92" t="s">
        <v>272</v>
      </c>
      <c r="D117" s="162"/>
      <c r="E117" s="163">
        <v>12.54078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172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92" t="s">
        <v>273</v>
      </c>
      <c r="D118" s="162"/>
      <c r="E118" s="163">
        <v>15.66873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172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92" t="s">
        <v>274</v>
      </c>
      <c r="D119" s="162"/>
      <c r="E119" s="163">
        <v>-1.2726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172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">
      <c r="A120" s="156"/>
      <c r="B120" s="157"/>
      <c r="C120" s="192" t="s">
        <v>275</v>
      </c>
      <c r="D120" s="162"/>
      <c r="E120" s="163">
        <v>3.3957000000000002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172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4">
        <v>13</v>
      </c>
      <c r="B121" s="175" t="s">
        <v>276</v>
      </c>
      <c r="C121" s="191" t="s">
        <v>277</v>
      </c>
      <c r="D121" s="176" t="s">
        <v>162</v>
      </c>
      <c r="E121" s="177">
        <v>61.455869999999997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8.0000000000000007E-5</v>
      </c>
      <c r="O121" s="177">
        <f>ROUND(E121*N121,2)</f>
        <v>0</v>
      </c>
      <c r="P121" s="177">
        <v>0</v>
      </c>
      <c r="Q121" s="177">
        <f>ROUND(E121*P121,2)</f>
        <v>0</v>
      </c>
      <c r="R121" s="179" t="s">
        <v>204</v>
      </c>
      <c r="S121" s="179" t="s">
        <v>164</v>
      </c>
      <c r="T121" s="180" t="s">
        <v>165</v>
      </c>
      <c r="U121" s="160">
        <v>0</v>
      </c>
      <c r="V121" s="160">
        <f>ROUND(E121*U121,2)</f>
        <v>0</v>
      </c>
      <c r="W121" s="160"/>
      <c r="X121" s="160" t="s">
        <v>166</v>
      </c>
      <c r="Y121" s="160" t="s">
        <v>167</v>
      </c>
      <c r="Z121" s="149"/>
      <c r="AA121" s="149"/>
      <c r="AB121" s="149"/>
      <c r="AC121" s="149"/>
      <c r="AD121" s="149"/>
      <c r="AE121" s="149"/>
      <c r="AF121" s="149"/>
      <c r="AG121" s="149" t="s">
        <v>168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256" t="s">
        <v>262</v>
      </c>
      <c r="D122" s="257"/>
      <c r="E122" s="257"/>
      <c r="F122" s="257"/>
      <c r="G122" s="257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170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81" t="str">
        <f>C122</f>
        <v>omítka vápenocementová, strojně nebo ručně nanášená v podlaží i ve schodišti na jakýkoliv druh podkladu, kompletní souvrství</v>
      </c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192" t="s">
        <v>278</v>
      </c>
      <c r="D123" s="162"/>
      <c r="E123" s="163">
        <v>22.84695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172</v>
      </c>
      <c r="AH123" s="149">
        <v>5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">
      <c r="A124" s="156"/>
      <c r="B124" s="157"/>
      <c r="C124" s="192" t="s">
        <v>279</v>
      </c>
      <c r="D124" s="162"/>
      <c r="E124" s="163">
        <v>38.608919999999998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172</v>
      </c>
      <c r="AH124" s="149">
        <v>5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74">
        <v>14</v>
      </c>
      <c r="B125" s="175" t="s">
        <v>280</v>
      </c>
      <c r="C125" s="191" t="s">
        <v>281</v>
      </c>
      <c r="D125" s="176" t="s">
        <v>162</v>
      </c>
      <c r="E125" s="177">
        <v>47.90363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2.3089999999999999E-2</v>
      </c>
      <c r="O125" s="177">
        <f>ROUND(E125*N125,2)</f>
        <v>1.1100000000000001</v>
      </c>
      <c r="P125" s="177">
        <v>0</v>
      </c>
      <c r="Q125" s="177">
        <f>ROUND(E125*P125,2)</f>
        <v>0</v>
      </c>
      <c r="R125" s="179" t="s">
        <v>204</v>
      </c>
      <c r="S125" s="179" t="s">
        <v>164</v>
      </c>
      <c r="T125" s="180" t="s">
        <v>165</v>
      </c>
      <c r="U125" s="160">
        <v>1.4157999999999999</v>
      </c>
      <c r="V125" s="160">
        <f>ROUND(E125*U125,2)</f>
        <v>67.819999999999993</v>
      </c>
      <c r="W125" s="160"/>
      <c r="X125" s="160" t="s">
        <v>166</v>
      </c>
      <c r="Y125" s="160" t="s">
        <v>167</v>
      </c>
      <c r="Z125" s="149"/>
      <c r="AA125" s="149"/>
      <c r="AB125" s="149"/>
      <c r="AC125" s="149"/>
      <c r="AD125" s="149"/>
      <c r="AE125" s="149"/>
      <c r="AF125" s="149"/>
      <c r="AG125" s="149" t="s">
        <v>168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2" x14ac:dyDescent="0.2">
      <c r="A126" s="156"/>
      <c r="B126" s="157"/>
      <c r="C126" s="256" t="s">
        <v>282</v>
      </c>
      <c r="D126" s="257"/>
      <c r="E126" s="257"/>
      <c r="F126" s="257"/>
      <c r="G126" s="257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170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81" t="str">
        <f>C126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267" t="s">
        <v>283</v>
      </c>
      <c r="D127" s="268"/>
      <c r="E127" s="268"/>
      <c r="F127" s="268"/>
      <c r="G127" s="268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205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192" t="s">
        <v>171</v>
      </c>
      <c r="D128" s="162"/>
      <c r="E128" s="163"/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172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">
      <c r="A129" s="156"/>
      <c r="B129" s="157"/>
      <c r="C129" s="192" t="s">
        <v>284</v>
      </c>
      <c r="D129" s="162"/>
      <c r="E129" s="163">
        <v>47.90363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49"/>
      <c r="AA129" s="149"/>
      <c r="AB129" s="149"/>
      <c r="AC129" s="149"/>
      <c r="AD129" s="149"/>
      <c r="AE129" s="149"/>
      <c r="AF129" s="149"/>
      <c r="AG129" s="149" t="s">
        <v>172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74">
        <v>15</v>
      </c>
      <c r="B130" s="175" t="s">
        <v>285</v>
      </c>
      <c r="C130" s="191" t="s">
        <v>286</v>
      </c>
      <c r="D130" s="176" t="s">
        <v>162</v>
      </c>
      <c r="E130" s="177">
        <v>11.686500000000001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2.741E-2</v>
      </c>
      <c r="O130" s="177">
        <f>ROUND(E130*N130,2)</f>
        <v>0.32</v>
      </c>
      <c r="P130" s="177">
        <v>0</v>
      </c>
      <c r="Q130" s="177">
        <f>ROUND(E130*P130,2)</f>
        <v>0</v>
      </c>
      <c r="R130" s="179" t="s">
        <v>204</v>
      </c>
      <c r="S130" s="179" t="s">
        <v>164</v>
      </c>
      <c r="T130" s="180" t="s">
        <v>165</v>
      </c>
      <c r="U130" s="160">
        <v>1.4157999999999999</v>
      </c>
      <c r="V130" s="160">
        <f>ROUND(E130*U130,2)</f>
        <v>16.55</v>
      </c>
      <c r="W130" s="160"/>
      <c r="X130" s="160" t="s">
        <v>166</v>
      </c>
      <c r="Y130" s="160" t="s">
        <v>167</v>
      </c>
      <c r="Z130" s="149"/>
      <c r="AA130" s="149"/>
      <c r="AB130" s="149"/>
      <c r="AC130" s="149"/>
      <c r="AD130" s="149"/>
      <c r="AE130" s="149"/>
      <c r="AF130" s="149"/>
      <c r="AG130" s="149" t="s">
        <v>168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33.75" outlineLevel="2" x14ac:dyDescent="0.2">
      <c r="A131" s="156"/>
      <c r="B131" s="157"/>
      <c r="C131" s="256" t="s">
        <v>282</v>
      </c>
      <c r="D131" s="257"/>
      <c r="E131" s="257"/>
      <c r="F131" s="257"/>
      <c r="G131" s="257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170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81" t="str">
        <f>C131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267" t="s">
        <v>283</v>
      </c>
      <c r="D132" s="268"/>
      <c r="E132" s="268"/>
      <c r="F132" s="268"/>
      <c r="G132" s="268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205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 x14ac:dyDescent="0.2">
      <c r="A133" s="156"/>
      <c r="B133" s="157"/>
      <c r="C133" s="192" t="s">
        <v>287</v>
      </c>
      <c r="D133" s="162"/>
      <c r="E133" s="163">
        <v>11.686500000000001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49"/>
      <c r="AA133" s="149"/>
      <c r="AB133" s="149"/>
      <c r="AC133" s="149"/>
      <c r="AD133" s="149"/>
      <c r="AE133" s="149"/>
      <c r="AF133" s="149"/>
      <c r="AG133" s="149" t="s">
        <v>172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74">
        <v>16</v>
      </c>
      <c r="B134" s="175" t="s">
        <v>288</v>
      </c>
      <c r="C134" s="191" t="s">
        <v>289</v>
      </c>
      <c r="D134" s="176" t="s">
        <v>162</v>
      </c>
      <c r="E134" s="177">
        <v>31.815000000000001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2.9569999999999999E-2</v>
      </c>
      <c r="O134" s="177">
        <f>ROUND(E134*N134,2)</f>
        <v>0.94</v>
      </c>
      <c r="P134" s="177">
        <v>0</v>
      </c>
      <c r="Q134" s="177">
        <f>ROUND(E134*P134,2)</f>
        <v>0</v>
      </c>
      <c r="R134" s="179" t="s">
        <v>204</v>
      </c>
      <c r="S134" s="179" t="s">
        <v>164</v>
      </c>
      <c r="T134" s="180" t="s">
        <v>165</v>
      </c>
      <c r="U134" s="160">
        <v>1.4157999999999999</v>
      </c>
      <c r="V134" s="160">
        <f>ROUND(E134*U134,2)</f>
        <v>45.04</v>
      </c>
      <c r="W134" s="160"/>
      <c r="X134" s="160" t="s">
        <v>166</v>
      </c>
      <c r="Y134" s="160" t="s">
        <v>167</v>
      </c>
      <c r="Z134" s="149"/>
      <c r="AA134" s="149"/>
      <c r="AB134" s="149"/>
      <c r="AC134" s="149"/>
      <c r="AD134" s="149"/>
      <c r="AE134" s="149"/>
      <c r="AF134" s="149"/>
      <c r="AG134" s="149" t="s">
        <v>168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33.75" outlineLevel="2" x14ac:dyDescent="0.2">
      <c r="A135" s="156"/>
      <c r="B135" s="157"/>
      <c r="C135" s="256" t="s">
        <v>282</v>
      </c>
      <c r="D135" s="257"/>
      <c r="E135" s="257"/>
      <c r="F135" s="257"/>
      <c r="G135" s="257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170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81" t="str">
        <f>C135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267" t="s">
        <v>283</v>
      </c>
      <c r="D136" s="268"/>
      <c r="E136" s="268"/>
      <c r="F136" s="268"/>
      <c r="G136" s="268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205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192" t="s">
        <v>290</v>
      </c>
      <c r="D137" s="162"/>
      <c r="E137" s="163"/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172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 x14ac:dyDescent="0.2">
      <c r="A138" s="156"/>
      <c r="B138" s="157"/>
      <c r="C138" s="192" t="s">
        <v>171</v>
      </c>
      <c r="D138" s="162"/>
      <c r="E138" s="163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172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3" x14ac:dyDescent="0.2">
      <c r="A139" s="156"/>
      <c r="B139" s="157"/>
      <c r="C139" s="192" t="s">
        <v>291</v>
      </c>
      <c r="D139" s="162"/>
      <c r="E139" s="163">
        <v>31.815000000000001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49"/>
      <c r="AA139" s="149"/>
      <c r="AB139" s="149"/>
      <c r="AC139" s="149"/>
      <c r="AD139" s="149"/>
      <c r="AE139" s="149"/>
      <c r="AF139" s="149"/>
      <c r="AG139" s="149" t="s">
        <v>172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4">
        <v>17</v>
      </c>
      <c r="B140" s="175" t="s">
        <v>292</v>
      </c>
      <c r="C140" s="191" t="s">
        <v>293</v>
      </c>
      <c r="D140" s="176" t="s">
        <v>162</v>
      </c>
      <c r="E140" s="177">
        <v>31.815000000000001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9" t="s">
        <v>204</v>
      </c>
      <c r="S140" s="179" t="s">
        <v>164</v>
      </c>
      <c r="T140" s="180" t="s">
        <v>165</v>
      </c>
      <c r="U140" s="160">
        <v>0.42474000000000001</v>
      </c>
      <c r="V140" s="160">
        <f>ROUND(E140*U140,2)</f>
        <v>13.51</v>
      </c>
      <c r="W140" s="160"/>
      <c r="X140" s="160" t="s">
        <v>166</v>
      </c>
      <c r="Y140" s="160" t="s">
        <v>167</v>
      </c>
      <c r="Z140" s="149"/>
      <c r="AA140" s="149"/>
      <c r="AB140" s="149"/>
      <c r="AC140" s="149"/>
      <c r="AD140" s="149"/>
      <c r="AE140" s="149"/>
      <c r="AF140" s="149"/>
      <c r="AG140" s="149" t="s">
        <v>168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33.75" outlineLevel="2" x14ac:dyDescent="0.2">
      <c r="A141" s="156"/>
      <c r="B141" s="157"/>
      <c r="C141" s="265" t="s">
        <v>925</v>
      </c>
      <c r="D141" s="266"/>
      <c r="E141" s="266"/>
      <c r="F141" s="266"/>
      <c r="G141" s="266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205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81" t="str">
        <f>C141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267" t="s">
        <v>294</v>
      </c>
      <c r="D142" s="268"/>
      <c r="E142" s="268"/>
      <c r="F142" s="268"/>
      <c r="G142" s="268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205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192" t="s">
        <v>295</v>
      </c>
      <c r="D143" s="162"/>
      <c r="E143" s="163">
        <v>31.815000000000001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49"/>
      <c r="AA143" s="149"/>
      <c r="AB143" s="149"/>
      <c r="AC143" s="149"/>
      <c r="AD143" s="149"/>
      <c r="AE143" s="149"/>
      <c r="AF143" s="149"/>
      <c r="AG143" s="149" t="s">
        <v>172</v>
      </c>
      <c r="AH143" s="149">
        <v>5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167" t="s">
        <v>158</v>
      </c>
      <c r="B144" s="168" t="s">
        <v>75</v>
      </c>
      <c r="C144" s="190" t="s">
        <v>76</v>
      </c>
      <c r="D144" s="169"/>
      <c r="E144" s="170"/>
      <c r="F144" s="171"/>
      <c r="G144" s="171">
        <f>SUMIF(AG145:AG189,"&lt;&gt;NOR",G145:G189)</f>
        <v>0</v>
      </c>
      <c r="H144" s="171"/>
      <c r="I144" s="171">
        <f>SUM(I145:I189)</f>
        <v>0</v>
      </c>
      <c r="J144" s="171"/>
      <c r="K144" s="171">
        <f>SUM(K145:K189)</f>
        <v>0</v>
      </c>
      <c r="L144" s="171"/>
      <c r="M144" s="171">
        <f>SUM(M145:M189)</f>
        <v>0</v>
      </c>
      <c r="N144" s="170"/>
      <c r="O144" s="170">
        <f>SUM(O145:O189)</f>
        <v>1.8299999999999998</v>
      </c>
      <c r="P144" s="170"/>
      <c r="Q144" s="170">
        <f>SUM(Q145:Q189)</f>
        <v>0</v>
      </c>
      <c r="R144" s="171"/>
      <c r="S144" s="171"/>
      <c r="T144" s="172"/>
      <c r="U144" s="166"/>
      <c r="V144" s="166">
        <f>SUM(V145:V189)</f>
        <v>5.4399999999999995</v>
      </c>
      <c r="W144" s="166"/>
      <c r="X144" s="166"/>
      <c r="Y144" s="166"/>
      <c r="AG144" t="s">
        <v>159</v>
      </c>
    </row>
    <row r="145" spans="1:60" outlineLevel="1" x14ac:dyDescent="0.2">
      <c r="A145" s="174">
        <v>18</v>
      </c>
      <c r="B145" s="175" t="s">
        <v>296</v>
      </c>
      <c r="C145" s="191" t="s">
        <v>297</v>
      </c>
      <c r="D145" s="176" t="s">
        <v>298</v>
      </c>
      <c r="E145" s="177">
        <v>0.64395999999999998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2.5249999999999999</v>
      </c>
      <c r="O145" s="177">
        <f>ROUND(E145*N145,2)</f>
        <v>1.63</v>
      </c>
      <c r="P145" s="177">
        <v>0</v>
      </c>
      <c r="Q145" s="177">
        <f>ROUND(E145*P145,2)</f>
        <v>0</v>
      </c>
      <c r="R145" s="179" t="s">
        <v>204</v>
      </c>
      <c r="S145" s="179" t="s">
        <v>164</v>
      </c>
      <c r="T145" s="180" t="s">
        <v>165</v>
      </c>
      <c r="U145" s="160">
        <v>3.2130000000000001</v>
      </c>
      <c r="V145" s="160">
        <f>ROUND(E145*U145,2)</f>
        <v>2.0699999999999998</v>
      </c>
      <c r="W145" s="160"/>
      <c r="X145" s="160" t="s">
        <v>166</v>
      </c>
      <c r="Y145" s="160" t="s">
        <v>167</v>
      </c>
      <c r="Z145" s="149"/>
      <c r="AA145" s="149"/>
      <c r="AB145" s="149"/>
      <c r="AC145" s="149"/>
      <c r="AD145" s="149"/>
      <c r="AE145" s="149"/>
      <c r="AF145" s="149"/>
      <c r="AG145" s="149" t="s">
        <v>168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56" t="s">
        <v>299</v>
      </c>
      <c r="D146" s="257"/>
      <c r="E146" s="257"/>
      <c r="F146" s="257"/>
      <c r="G146" s="257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49"/>
      <c r="AA146" s="149"/>
      <c r="AB146" s="149"/>
      <c r="AC146" s="149"/>
      <c r="AD146" s="149"/>
      <c r="AE146" s="149"/>
      <c r="AF146" s="149"/>
      <c r="AG146" s="149" t="s">
        <v>170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267" t="s">
        <v>300</v>
      </c>
      <c r="D147" s="268"/>
      <c r="E147" s="268"/>
      <c r="F147" s="268"/>
      <c r="G147" s="268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205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2" x14ac:dyDescent="0.2">
      <c r="A148" s="156"/>
      <c r="B148" s="157"/>
      <c r="C148" s="192" t="s">
        <v>301</v>
      </c>
      <c r="D148" s="162"/>
      <c r="E148" s="163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172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 x14ac:dyDescent="0.2">
      <c r="A149" s="156"/>
      <c r="B149" s="157"/>
      <c r="C149" s="192" t="s">
        <v>302</v>
      </c>
      <c r="D149" s="162"/>
      <c r="E149" s="163"/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172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92" t="s">
        <v>303</v>
      </c>
      <c r="D150" s="162"/>
      <c r="E150" s="163">
        <v>0.31705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172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92" t="s">
        <v>171</v>
      </c>
      <c r="D151" s="162"/>
      <c r="E151" s="163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172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92" t="s">
        <v>304</v>
      </c>
      <c r="D152" s="162"/>
      <c r="E152" s="163">
        <v>0.22372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49"/>
      <c r="AA152" s="149"/>
      <c r="AB152" s="149"/>
      <c r="AC152" s="149"/>
      <c r="AD152" s="149"/>
      <c r="AE152" s="149"/>
      <c r="AF152" s="149"/>
      <c r="AG152" s="149" t="s">
        <v>172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 x14ac:dyDescent="0.2">
      <c r="A153" s="156"/>
      <c r="B153" s="157"/>
      <c r="C153" s="192" t="s">
        <v>305</v>
      </c>
      <c r="D153" s="162"/>
      <c r="E153" s="163">
        <v>0.10319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172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4">
        <v>19</v>
      </c>
      <c r="B154" s="175" t="s">
        <v>306</v>
      </c>
      <c r="C154" s="191" t="s">
        <v>307</v>
      </c>
      <c r="D154" s="176" t="s">
        <v>298</v>
      </c>
      <c r="E154" s="177">
        <v>5.3870000000000001E-2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2.5</v>
      </c>
      <c r="O154" s="177">
        <f>ROUND(E154*N154,2)</f>
        <v>0.13</v>
      </c>
      <c r="P154" s="177">
        <v>0</v>
      </c>
      <c r="Q154" s="177">
        <f>ROUND(E154*P154,2)</f>
        <v>0</v>
      </c>
      <c r="R154" s="179" t="s">
        <v>163</v>
      </c>
      <c r="S154" s="179" t="s">
        <v>164</v>
      </c>
      <c r="T154" s="180" t="s">
        <v>165</v>
      </c>
      <c r="U154" s="160">
        <v>5.33</v>
      </c>
      <c r="V154" s="160">
        <f>ROUND(E154*U154,2)</f>
        <v>0.28999999999999998</v>
      </c>
      <c r="W154" s="160"/>
      <c r="X154" s="160" t="s">
        <v>166</v>
      </c>
      <c r="Y154" s="160" t="s">
        <v>167</v>
      </c>
      <c r="Z154" s="149"/>
      <c r="AA154" s="149"/>
      <c r="AB154" s="149"/>
      <c r="AC154" s="149"/>
      <c r="AD154" s="149"/>
      <c r="AE154" s="149"/>
      <c r="AF154" s="149"/>
      <c r="AG154" s="149" t="s">
        <v>168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256" t="s">
        <v>308</v>
      </c>
      <c r="D155" s="257"/>
      <c r="E155" s="257"/>
      <c r="F155" s="257"/>
      <c r="G155" s="257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170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192" t="s">
        <v>171</v>
      </c>
      <c r="D156" s="162"/>
      <c r="E156" s="163"/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172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92" t="s">
        <v>309</v>
      </c>
      <c r="D157" s="162"/>
      <c r="E157" s="163">
        <v>1.1339999999999999E-2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172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92" t="s">
        <v>310</v>
      </c>
      <c r="D158" s="162"/>
      <c r="E158" s="163">
        <v>9.4500000000000001E-3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172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92" t="s">
        <v>311</v>
      </c>
      <c r="D159" s="162"/>
      <c r="E159" s="163">
        <v>3.3079999999999998E-2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172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4">
        <v>20</v>
      </c>
      <c r="B160" s="175" t="s">
        <v>312</v>
      </c>
      <c r="C160" s="191" t="s">
        <v>313</v>
      </c>
      <c r="D160" s="176" t="s">
        <v>298</v>
      </c>
      <c r="E160" s="177">
        <v>0.64395999999999998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9" t="s">
        <v>204</v>
      </c>
      <c r="S160" s="179" t="s">
        <v>164</v>
      </c>
      <c r="T160" s="180" t="s">
        <v>165</v>
      </c>
      <c r="U160" s="160">
        <v>0.82</v>
      </c>
      <c r="V160" s="160">
        <f>ROUND(E160*U160,2)</f>
        <v>0.53</v>
      </c>
      <c r="W160" s="160"/>
      <c r="X160" s="160" t="s">
        <v>166</v>
      </c>
      <c r="Y160" s="160" t="s">
        <v>167</v>
      </c>
      <c r="Z160" s="149"/>
      <c r="AA160" s="149"/>
      <c r="AB160" s="149"/>
      <c r="AC160" s="149"/>
      <c r="AD160" s="149"/>
      <c r="AE160" s="149"/>
      <c r="AF160" s="149"/>
      <c r="AG160" s="149" t="s">
        <v>168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 x14ac:dyDescent="0.2">
      <c r="A161" s="156"/>
      <c r="B161" s="157"/>
      <c r="C161" s="256" t="s">
        <v>314</v>
      </c>
      <c r="D161" s="257"/>
      <c r="E161" s="257"/>
      <c r="F161" s="257"/>
      <c r="G161" s="257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170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92" t="s">
        <v>301</v>
      </c>
      <c r="D162" s="162"/>
      <c r="E162" s="163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172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92" t="s">
        <v>302</v>
      </c>
      <c r="D163" s="162"/>
      <c r="E163" s="163"/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172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92" t="s">
        <v>303</v>
      </c>
      <c r="D164" s="162"/>
      <c r="E164" s="163">
        <v>0.31705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172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3" x14ac:dyDescent="0.2">
      <c r="A165" s="156"/>
      <c r="B165" s="157"/>
      <c r="C165" s="192" t="s">
        <v>171</v>
      </c>
      <c r="D165" s="162"/>
      <c r="E165" s="163"/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172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92" t="s">
        <v>304</v>
      </c>
      <c r="D166" s="162"/>
      <c r="E166" s="163">
        <v>0.22372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172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92" t="s">
        <v>305</v>
      </c>
      <c r="D167" s="162"/>
      <c r="E167" s="163">
        <v>0.10319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172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74">
        <v>21</v>
      </c>
      <c r="B168" s="175" t="s">
        <v>315</v>
      </c>
      <c r="C168" s="191" t="s">
        <v>316</v>
      </c>
      <c r="D168" s="176" t="s">
        <v>317</v>
      </c>
      <c r="E168" s="177">
        <v>3.8120000000000001E-2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1.0662499999999999</v>
      </c>
      <c r="O168" s="177">
        <f>ROUND(E168*N168,2)</f>
        <v>0.04</v>
      </c>
      <c r="P168" s="177">
        <v>0</v>
      </c>
      <c r="Q168" s="177">
        <f>ROUND(E168*P168,2)</f>
        <v>0</v>
      </c>
      <c r="R168" s="179" t="s">
        <v>204</v>
      </c>
      <c r="S168" s="179" t="s">
        <v>164</v>
      </c>
      <c r="T168" s="180" t="s">
        <v>165</v>
      </c>
      <c r="U168" s="160">
        <v>15.231</v>
      </c>
      <c r="V168" s="160">
        <f>ROUND(E168*U168,2)</f>
        <v>0.57999999999999996</v>
      </c>
      <c r="W168" s="160"/>
      <c r="X168" s="160" t="s">
        <v>166</v>
      </c>
      <c r="Y168" s="160" t="s">
        <v>167</v>
      </c>
      <c r="Z168" s="149"/>
      <c r="AA168" s="149"/>
      <c r="AB168" s="149"/>
      <c r="AC168" s="149"/>
      <c r="AD168" s="149"/>
      <c r="AE168" s="149"/>
      <c r="AF168" s="149"/>
      <c r="AG168" s="149" t="s">
        <v>168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256" t="s">
        <v>318</v>
      </c>
      <c r="D169" s="257"/>
      <c r="E169" s="257"/>
      <c r="F169" s="257"/>
      <c r="G169" s="257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49"/>
      <c r="AA169" s="149"/>
      <c r="AB169" s="149"/>
      <c r="AC169" s="149"/>
      <c r="AD169" s="149"/>
      <c r="AE169" s="149"/>
      <c r="AF169" s="149"/>
      <c r="AG169" s="149" t="s">
        <v>170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92" t="s">
        <v>301</v>
      </c>
      <c r="D170" s="162"/>
      <c r="E170" s="163"/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49"/>
      <c r="AA170" s="149"/>
      <c r="AB170" s="149"/>
      <c r="AC170" s="149"/>
      <c r="AD170" s="149"/>
      <c r="AE170" s="149"/>
      <c r="AF170" s="149"/>
      <c r="AG170" s="149" t="s">
        <v>172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3" x14ac:dyDescent="0.2">
      <c r="A171" s="156"/>
      <c r="B171" s="157"/>
      <c r="C171" s="192" t="s">
        <v>302</v>
      </c>
      <c r="D171" s="162"/>
      <c r="E171" s="163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172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92" t="s">
        <v>319</v>
      </c>
      <c r="D172" s="162"/>
      <c r="E172" s="163">
        <v>1.6459999999999999E-2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172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92" t="s">
        <v>171</v>
      </c>
      <c r="D173" s="162"/>
      <c r="E173" s="163"/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172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92" t="s">
        <v>320</v>
      </c>
      <c r="D174" s="162"/>
      <c r="E174" s="163">
        <v>1.528E-2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172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92" t="s">
        <v>321</v>
      </c>
      <c r="D175" s="162"/>
      <c r="E175" s="163">
        <v>6.3800000000000003E-3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49"/>
      <c r="AA175" s="149"/>
      <c r="AB175" s="149"/>
      <c r="AC175" s="149"/>
      <c r="AD175" s="149"/>
      <c r="AE175" s="149"/>
      <c r="AF175" s="149"/>
      <c r="AG175" s="149" t="s">
        <v>172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74">
        <v>22</v>
      </c>
      <c r="B176" s="175" t="s">
        <v>322</v>
      </c>
      <c r="C176" s="191" t="s">
        <v>323</v>
      </c>
      <c r="D176" s="176" t="s">
        <v>162</v>
      </c>
      <c r="E176" s="177">
        <v>5.7393000000000001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5.5700000000000003E-3</v>
      </c>
      <c r="O176" s="177">
        <f>ROUND(E176*N176,2)</f>
        <v>0.03</v>
      </c>
      <c r="P176" s="177">
        <v>0</v>
      </c>
      <c r="Q176" s="177">
        <f>ROUND(E176*P176,2)</f>
        <v>0</v>
      </c>
      <c r="R176" s="179" t="s">
        <v>204</v>
      </c>
      <c r="S176" s="179" t="s">
        <v>164</v>
      </c>
      <c r="T176" s="180" t="s">
        <v>165</v>
      </c>
      <c r="U176" s="160">
        <v>0.34300000000000003</v>
      </c>
      <c r="V176" s="160">
        <f>ROUND(E176*U176,2)</f>
        <v>1.97</v>
      </c>
      <c r="W176" s="160"/>
      <c r="X176" s="160" t="s">
        <v>166</v>
      </c>
      <c r="Y176" s="160" t="s">
        <v>167</v>
      </c>
      <c r="Z176" s="149"/>
      <c r="AA176" s="149"/>
      <c r="AB176" s="149"/>
      <c r="AC176" s="149"/>
      <c r="AD176" s="149"/>
      <c r="AE176" s="149"/>
      <c r="AF176" s="149"/>
      <c r="AG176" s="149" t="s">
        <v>168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256" t="s">
        <v>324</v>
      </c>
      <c r="D177" s="257"/>
      <c r="E177" s="257"/>
      <c r="F177" s="257"/>
      <c r="G177" s="257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170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267" t="s">
        <v>325</v>
      </c>
      <c r="D178" s="268"/>
      <c r="E178" s="268"/>
      <c r="F178" s="268"/>
      <c r="G178" s="268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205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2" x14ac:dyDescent="0.2">
      <c r="A179" s="156"/>
      <c r="B179" s="157"/>
      <c r="C179" s="192" t="s">
        <v>302</v>
      </c>
      <c r="D179" s="162"/>
      <c r="E179" s="163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172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3" x14ac:dyDescent="0.2">
      <c r="A180" s="156"/>
      <c r="B180" s="157"/>
      <c r="C180" s="192" t="s">
        <v>326</v>
      </c>
      <c r="D180" s="162"/>
      <c r="E180" s="163">
        <v>2.1168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172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3" x14ac:dyDescent="0.2">
      <c r="A181" s="156"/>
      <c r="B181" s="157"/>
      <c r="C181" s="192" t="s">
        <v>327</v>
      </c>
      <c r="D181" s="162"/>
      <c r="E181" s="163">
        <v>1.9844999999999999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49"/>
      <c r="AA181" s="149"/>
      <c r="AB181" s="149"/>
      <c r="AC181" s="149"/>
      <c r="AD181" s="149"/>
      <c r="AE181" s="149"/>
      <c r="AF181" s="149"/>
      <c r="AG181" s="149" t="s">
        <v>172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 x14ac:dyDescent="0.2">
      <c r="A182" s="156"/>
      <c r="B182" s="157"/>
      <c r="C182" s="192" t="s">
        <v>328</v>
      </c>
      <c r="D182" s="162"/>
      <c r="E182" s="163">
        <v>1.6379999999999999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172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4">
        <v>23</v>
      </c>
      <c r="B183" s="175" t="s">
        <v>329</v>
      </c>
      <c r="C183" s="191" t="s">
        <v>330</v>
      </c>
      <c r="D183" s="176" t="s">
        <v>331</v>
      </c>
      <c r="E183" s="177">
        <v>18.899999999999999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 t="s">
        <v>332</v>
      </c>
      <c r="S183" s="179" t="s">
        <v>164</v>
      </c>
      <c r="T183" s="180" t="s">
        <v>165</v>
      </c>
      <c r="U183" s="160">
        <v>0</v>
      </c>
      <c r="V183" s="160">
        <f>ROUND(E183*U183,2)</f>
        <v>0</v>
      </c>
      <c r="W183" s="160"/>
      <c r="X183" s="160" t="s">
        <v>333</v>
      </c>
      <c r="Y183" s="160" t="s">
        <v>167</v>
      </c>
      <c r="Z183" s="149"/>
      <c r="AA183" s="149"/>
      <c r="AB183" s="149"/>
      <c r="AC183" s="149"/>
      <c r="AD183" s="149"/>
      <c r="AE183" s="149"/>
      <c r="AF183" s="149"/>
      <c r="AG183" s="149" t="s">
        <v>334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265" t="s">
        <v>335</v>
      </c>
      <c r="D184" s="266"/>
      <c r="E184" s="266"/>
      <c r="F184" s="266"/>
      <c r="G184" s="266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205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267" t="s">
        <v>336</v>
      </c>
      <c r="D185" s="268"/>
      <c r="E185" s="268"/>
      <c r="F185" s="268"/>
      <c r="G185" s="268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205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 x14ac:dyDescent="0.2">
      <c r="A186" s="156"/>
      <c r="B186" s="157"/>
      <c r="C186" s="267" t="s">
        <v>337</v>
      </c>
      <c r="D186" s="268"/>
      <c r="E186" s="268"/>
      <c r="F186" s="268"/>
      <c r="G186" s="268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205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 x14ac:dyDescent="0.2">
      <c r="A187" s="156"/>
      <c r="B187" s="157"/>
      <c r="C187" s="267" t="s">
        <v>338</v>
      </c>
      <c r="D187" s="268"/>
      <c r="E187" s="268"/>
      <c r="F187" s="268"/>
      <c r="G187" s="268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205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267" t="s">
        <v>339</v>
      </c>
      <c r="D188" s="268"/>
      <c r="E188" s="268"/>
      <c r="F188" s="268"/>
      <c r="G188" s="268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49"/>
      <c r="AA188" s="149"/>
      <c r="AB188" s="149"/>
      <c r="AC188" s="149"/>
      <c r="AD188" s="149"/>
      <c r="AE188" s="149"/>
      <c r="AF188" s="149"/>
      <c r="AG188" s="149" t="s">
        <v>205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192" t="s">
        <v>340</v>
      </c>
      <c r="D189" s="162"/>
      <c r="E189" s="163">
        <v>18.899999999999999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49"/>
      <c r="AA189" s="149"/>
      <c r="AB189" s="149"/>
      <c r="AC189" s="149"/>
      <c r="AD189" s="149"/>
      <c r="AE189" s="149"/>
      <c r="AF189" s="149"/>
      <c r="AG189" s="149" t="s">
        <v>172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x14ac:dyDescent="0.2">
      <c r="A190" s="167" t="s">
        <v>158</v>
      </c>
      <c r="B190" s="168" t="s">
        <v>77</v>
      </c>
      <c r="C190" s="190" t="s">
        <v>78</v>
      </c>
      <c r="D190" s="169"/>
      <c r="E190" s="170"/>
      <c r="F190" s="171"/>
      <c r="G190" s="171">
        <f>SUMIF(AG191:AG223,"&lt;&gt;NOR",G191:G223)</f>
        <v>0</v>
      </c>
      <c r="H190" s="171"/>
      <c r="I190" s="171">
        <f>SUM(I191:I223)</f>
        <v>0</v>
      </c>
      <c r="J190" s="171"/>
      <c r="K190" s="171">
        <f>SUM(K191:K223)</f>
        <v>0</v>
      </c>
      <c r="L190" s="171"/>
      <c r="M190" s="171">
        <f>SUM(M191:M223)</f>
        <v>0</v>
      </c>
      <c r="N190" s="170"/>
      <c r="O190" s="170">
        <f>SUM(O191:O223)</f>
        <v>2.9499999999999997</v>
      </c>
      <c r="P190" s="170"/>
      <c r="Q190" s="170">
        <f>SUM(Q191:Q223)</f>
        <v>0</v>
      </c>
      <c r="R190" s="171"/>
      <c r="S190" s="171"/>
      <c r="T190" s="172"/>
      <c r="U190" s="166"/>
      <c r="V190" s="166">
        <f>SUM(V191:V223)</f>
        <v>113.91</v>
      </c>
      <c r="W190" s="166"/>
      <c r="X190" s="166"/>
      <c r="Y190" s="166"/>
      <c r="AG190" t="s">
        <v>159</v>
      </c>
    </row>
    <row r="191" spans="1:60" outlineLevel="1" x14ac:dyDescent="0.2">
      <c r="A191" s="174">
        <v>24</v>
      </c>
      <c r="B191" s="175" t="s">
        <v>341</v>
      </c>
      <c r="C191" s="191" t="s">
        <v>342</v>
      </c>
      <c r="D191" s="176" t="s">
        <v>162</v>
      </c>
      <c r="E191" s="177">
        <v>392.92155000000002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1.2099999999999999E-3</v>
      </c>
      <c r="O191" s="177">
        <f>ROUND(E191*N191,2)</f>
        <v>0.48</v>
      </c>
      <c r="P191" s="177">
        <v>0</v>
      </c>
      <c r="Q191" s="177">
        <f>ROUND(E191*P191,2)</f>
        <v>0</v>
      </c>
      <c r="R191" s="179" t="s">
        <v>343</v>
      </c>
      <c r="S191" s="179" t="s">
        <v>164</v>
      </c>
      <c r="T191" s="180" t="s">
        <v>165</v>
      </c>
      <c r="U191" s="160">
        <v>0.17699999999999999</v>
      </c>
      <c r="V191" s="160">
        <f>ROUND(E191*U191,2)</f>
        <v>69.55</v>
      </c>
      <c r="W191" s="160"/>
      <c r="X191" s="160" t="s">
        <v>166</v>
      </c>
      <c r="Y191" s="160" t="s">
        <v>167</v>
      </c>
      <c r="Z191" s="149"/>
      <c r="AA191" s="149"/>
      <c r="AB191" s="149"/>
      <c r="AC191" s="149"/>
      <c r="AD191" s="149"/>
      <c r="AE191" s="149"/>
      <c r="AF191" s="149"/>
      <c r="AG191" s="149" t="s">
        <v>168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192" t="s">
        <v>344</v>
      </c>
      <c r="D192" s="162"/>
      <c r="E192" s="163">
        <v>3.9249000000000001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172</v>
      </c>
      <c r="AH192" s="149">
        <v>5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">
      <c r="A193" s="156"/>
      <c r="B193" s="157"/>
      <c r="C193" s="192" t="s">
        <v>345</v>
      </c>
      <c r="D193" s="162"/>
      <c r="E193" s="163">
        <v>213.19200000000001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49"/>
      <c r="AA193" s="149"/>
      <c r="AB193" s="149"/>
      <c r="AC193" s="149"/>
      <c r="AD193" s="149"/>
      <c r="AE193" s="149"/>
      <c r="AF193" s="149"/>
      <c r="AG193" s="149" t="s">
        <v>172</v>
      </c>
      <c r="AH193" s="149">
        <v>5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92" t="s">
        <v>346</v>
      </c>
      <c r="D194" s="162"/>
      <c r="E194" s="163">
        <v>16.209900000000001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49"/>
      <c r="AA194" s="149"/>
      <c r="AB194" s="149"/>
      <c r="AC194" s="149"/>
      <c r="AD194" s="149"/>
      <c r="AE194" s="149"/>
      <c r="AF194" s="149"/>
      <c r="AG194" s="149" t="s">
        <v>172</v>
      </c>
      <c r="AH194" s="149">
        <v>5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 x14ac:dyDescent="0.2">
      <c r="A195" s="156"/>
      <c r="B195" s="157"/>
      <c r="C195" s="192" t="s">
        <v>347</v>
      </c>
      <c r="D195" s="162"/>
      <c r="E195" s="163">
        <v>81.988200000000006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172</v>
      </c>
      <c r="AH195" s="149">
        <v>5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 x14ac:dyDescent="0.2">
      <c r="A196" s="156"/>
      <c r="B196" s="157"/>
      <c r="C196" s="192" t="s">
        <v>348</v>
      </c>
      <c r="D196" s="162"/>
      <c r="E196" s="163"/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172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 x14ac:dyDescent="0.2">
      <c r="A197" s="156"/>
      <c r="B197" s="157"/>
      <c r="C197" s="192" t="s">
        <v>287</v>
      </c>
      <c r="D197" s="162"/>
      <c r="E197" s="163">
        <v>11.686500000000001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172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92" t="s">
        <v>176</v>
      </c>
      <c r="D198" s="162"/>
      <c r="E198" s="163"/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172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92" t="s">
        <v>251</v>
      </c>
      <c r="D199" s="162"/>
      <c r="E199" s="163">
        <v>4.2272999999999996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172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 x14ac:dyDescent="0.2">
      <c r="A200" s="156"/>
      <c r="B200" s="157"/>
      <c r="C200" s="192" t="s">
        <v>252</v>
      </c>
      <c r="D200" s="162"/>
      <c r="E200" s="163">
        <v>11.214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172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3" x14ac:dyDescent="0.2">
      <c r="A201" s="156"/>
      <c r="B201" s="157"/>
      <c r="C201" s="192" t="s">
        <v>171</v>
      </c>
      <c r="D201" s="162"/>
      <c r="E201" s="163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49"/>
      <c r="AA201" s="149"/>
      <c r="AB201" s="149"/>
      <c r="AC201" s="149"/>
      <c r="AD201" s="149"/>
      <c r="AE201" s="149"/>
      <c r="AF201" s="149"/>
      <c r="AG201" s="149" t="s">
        <v>172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3" x14ac:dyDescent="0.2">
      <c r="A202" s="156"/>
      <c r="B202" s="157"/>
      <c r="C202" s="192" t="s">
        <v>291</v>
      </c>
      <c r="D202" s="162"/>
      <c r="E202" s="163">
        <v>31.815000000000001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172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92" t="s">
        <v>349</v>
      </c>
      <c r="D203" s="162"/>
      <c r="E203" s="163">
        <v>18.66375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172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4">
        <v>25</v>
      </c>
      <c r="B204" s="175" t="s">
        <v>350</v>
      </c>
      <c r="C204" s="191" t="s">
        <v>351</v>
      </c>
      <c r="D204" s="176" t="s">
        <v>298</v>
      </c>
      <c r="E204" s="177">
        <v>101.60639999999999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7.3499999999999998E-3</v>
      </c>
      <c r="O204" s="177">
        <f>ROUND(E204*N204,2)</f>
        <v>0.75</v>
      </c>
      <c r="P204" s="177">
        <v>0</v>
      </c>
      <c r="Q204" s="177">
        <f>ROUND(E204*P204,2)</f>
        <v>0</v>
      </c>
      <c r="R204" s="179" t="s">
        <v>343</v>
      </c>
      <c r="S204" s="179" t="s">
        <v>164</v>
      </c>
      <c r="T204" s="180" t="s">
        <v>165</v>
      </c>
      <c r="U204" s="160">
        <v>6.3E-2</v>
      </c>
      <c r="V204" s="160">
        <f>ROUND(E204*U204,2)</f>
        <v>6.4</v>
      </c>
      <c r="W204" s="160"/>
      <c r="X204" s="160" t="s">
        <v>166</v>
      </c>
      <c r="Y204" s="160" t="s">
        <v>167</v>
      </c>
      <c r="Z204" s="149"/>
      <c r="AA204" s="149"/>
      <c r="AB204" s="149"/>
      <c r="AC204" s="149"/>
      <c r="AD204" s="149"/>
      <c r="AE204" s="149"/>
      <c r="AF204" s="149"/>
      <c r="AG204" s="149" t="s">
        <v>168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256" t="s">
        <v>352</v>
      </c>
      <c r="D205" s="257"/>
      <c r="E205" s="257"/>
      <c r="F205" s="257"/>
      <c r="G205" s="257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170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2" x14ac:dyDescent="0.2">
      <c r="A206" s="156"/>
      <c r="B206" s="157"/>
      <c r="C206" s="192" t="s">
        <v>353</v>
      </c>
      <c r="D206" s="162"/>
      <c r="E206" s="163">
        <v>101.60639999999999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49"/>
      <c r="AA206" s="149"/>
      <c r="AB206" s="149"/>
      <c r="AC206" s="149"/>
      <c r="AD206" s="149"/>
      <c r="AE206" s="149"/>
      <c r="AF206" s="149"/>
      <c r="AG206" s="149" t="s">
        <v>172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2.5" outlineLevel="1" x14ac:dyDescent="0.2">
      <c r="A207" s="174">
        <v>26</v>
      </c>
      <c r="B207" s="175" t="s">
        <v>354</v>
      </c>
      <c r="C207" s="191" t="s">
        <v>355</v>
      </c>
      <c r="D207" s="176" t="s">
        <v>298</v>
      </c>
      <c r="E207" s="177">
        <v>101.60639999999999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0</v>
      </c>
      <c r="O207" s="177">
        <f>ROUND(E207*N207,2)</f>
        <v>0</v>
      </c>
      <c r="P207" s="177">
        <v>0</v>
      </c>
      <c r="Q207" s="177">
        <f>ROUND(E207*P207,2)</f>
        <v>0</v>
      </c>
      <c r="R207" s="179" t="s">
        <v>343</v>
      </c>
      <c r="S207" s="179" t="s">
        <v>164</v>
      </c>
      <c r="T207" s="180" t="s">
        <v>165</v>
      </c>
      <c r="U207" s="160">
        <v>5.5E-2</v>
      </c>
      <c r="V207" s="160">
        <f>ROUND(E207*U207,2)</f>
        <v>5.59</v>
      </c>
      <c r="W207" s="160"/>
      <c r="X207" s="160" t="s">
        <v>166</v>
      </c>
      <c r="Y207" s="160" t="s">
        <v>167</v>
      </c>
      <c r="Z207" s="149"/>
      <c r="AA207" s="149"/>
      <c r="AB207" s="149"/>
      <c r="AC207" s="149"/>
      <c r="AD207" s="149"/>
      <c r="AE207" s="149"/>
      <c r="AF207" s="149"/>
      <c r="AG207" s="149" t="s">
        <v>168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2" x14ac:dyDescent="0.2">
      <c r="A208" s="156"/>
      <c r="B208" s="157"/>
      <c r="C208" s="256" t="s">
        <v>352</v>
      </c>
      <c r="D208" s="257"/>
      <c r="E208" s="257"/>
      <c r="F208" s="257"/>
      <c r="G208" s="257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49"/>
      <c r="AA208" s="149"/>
      <c r="AB208" s="149"/>
      <c r="AC208" s="149"/>
      <c r="AD208" s="149"/>
      <c r="AE208" s="149"/>
      <c r="AF208" s="149"/>
      <c r="AG208" s="149" t="s">
        <v>170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92" t="s">
        <v>353</v>
      </c>
      <c r="D209" s="162"/>
      <c r="E209" s="163">
        <v>101.60639999999999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172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4">
        <v>27</v>
      </c>
      <c r="B210" s="175" t="s">
        <v>356</v>
      </c>
      <c r="C210" s="191" t="s">
        <v>357</v>
      </c>
      <c r="D210" s="176" t="s">
        <v>298</v>
      </c>
      <c r="E210" s="177">
        <v>3048.192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0</v>
      </c>
      <c r="O210" s="177">
        <f>ROUND(E210*N210,2)</f>
        <v>0</v>
      </c>
      <c r="P210" s="177">
        <v>0</v>
      </c>
      <c r="Q210" s="177">
        <f>ROUND(E210*P210,2)</f>
        <v>0</v>
      </c>
      <c r="R210" s="179" t="s">
        <v>343</v>
      </c>
      <c r="S210" s="179" t="s">
        <v>164</v>
      </c>
      <c r="T210" s="180" t="s">
        <v>165</v>
      </c>
      <c r="U210" s="160">
        <v>1.9499999999999999E-3</v>
      </c>
      <c r="V210" s="160">
        <f>ROUND(E210*U210,2)</f>
        <v>5.94</v>
      </c>
      <c r="W210" s="160"/>
      <c r="X210" s="160" t="s">
        <v>166</v>
      </c>
      <c r="Y210" s="160" t="s">
        <v>167</v>
      </c>
      <c r="Z210" s="149"/>
      <c r="AA210" s="149"/>
      <c r="AB210" s="149"/>
      <c r="AC210" s="149"/>
      <c r="AD210" s="149"/>
      <c r="AE210" s="149"/>
      <c r="AF210" s="149"/>
      <c r="AG210" s="149" t="s">
        <v>168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92" t="s">
        <v>358</v>
      </c>
      <c r="D211" s="162"/>
      <c r="E211" s="163">
        <v>3048.192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172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4">
        <v>28</v>
      </c>
      <c r="B212" s="175" t="s">
        <v>359</v>
      </c>
      <c r="C212" s="191" t="s">
        <v>360</v>
      </c>
      <c r="D212" s="176" t="s">
        <v>298</v>
      </c>
      <c r="E212" s="177">
        <v>101.60639999999999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7">
        <v>0</v>
      </c>
      <c r="O212" s="177">
        <f>ROUND(E212*N212,2)</f>
        <v>0</v>
      </c>
      <c r="P212" s="177">
        <v>0</v>
      </c>
      <c r="Q212" s="177">
        <f>ROUND(E212*P212,2)</f>
        <v>0</v>
      </c>
      <c r="R212" s="179" t="s">
        <v>343</v>
      </c>
      <c r="S212" s="179" t="s">
        <v>164</v>
      </c>
      <c r="T212" s="180" t="s">
        <v>165</v>
      </c>
      <c r="U212" s="160">
        <v>3.7999999999999999E-2</v>
      </c>
      <c r="V212" s="160">
        <f>ROUND(E212*U212,2)</f>
        <v>3.86</v>
      </c>
      <c r="W212" s="160"/>
      <c r="X212" s="160" t="s">
        <v>166</v>
      </c>
      <c r="Y212" s="160" t="s">
        <v>167</v>
      </c>
      <c r="Z212" s="149"/>
      <c r="AA212" s="149"/>
      <c r="AB212" s="149"/>
      <c r="AC212" s="149"/>
      <c r="AD212" s="149"/>
      <c r="AE212" s="149"/>
      <c r="AF212" s="149"/>
      <c r="AG212" s="149" t="s">
        <v>168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256" t="s">
        <v>361</v>
      </c>
      <c r="D213" s="257"/>
      <c r="E213" s="257"/>
      <c r="F213" s="257"/>
      <c r="G213" s="257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49"/>
      <c r="AA213" s="149"/>
      <c r="AB213" s="149"/>
      <c r="AC213" s="149"/>
      <c r="AD213" s="149"/>
      <c r="AE213" s="149"/>
      <c r="AF213" s="149"/>
      <c r="AG213" s="149" t="s">
        <v>170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2" x14ac:dyDescent="0.2">
      <c r="A214" s="156"/>
      <c r="B214" s="157"/>
      <c r="C214" s="192" t="s">
        <v>353</v>
      </c>
      <c r="D214" s="162"/>
      <c r="E214" s="163">
        <v>101.60639999999999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49"/>
      <c r="AA214" s="149"/>
      <c r="AB214" s="149"/>
      <c r="AC214" s="149"/>
      <c r="AD214" s="149"/>
      <c r="AE214" s="149"/>
      <c r="AF214" s="149"/>
      <c r="AG214" s="149" t="s">
        <v>172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4">
        <v>29</v>
      </c>
      <c r="B215" s="175" t="s">
        <v>362</v>
      </c>
      <c r="C215" s="191" t="s">
        <v>363</v>
      </c>
      <c r="D215" s="176" t="s">
        <v>162</v>
      </c>
      <c r="E215" s="177">
        <v>50.803199999999997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7">
        <v>1.6910000000000001E-2</v>
      </c>
      <c r="O215" s="177">
        <f>ROUND(E215*N215,2)</f>
        <v>0.86</v>
      </c>
      <c r="P215" s="177">
        <v>0</v>
      </c>
      <c r="Q215" s="177">
        <f>ROUND(E215*P215,2)</f>
        <v>0</v>
      </c>
      <c r="R215" s="179" t="s">
        <v>343</v>
      </c>
      <c r="S215" s="179" t="s">
        <v>164</v>
      </c>
      <c r="T215" s="180" t="s">
        <v>165</v>
      </c>
      <c r="U215" s="160">
        <v>0.13100000000000001</v>
      </c>
      <c r="V215" s="160">
        <f>ROUND(E215*U215,2)</f>
        <v>6.66</v>
      </c>
      <c r="W215" s="160"/>
      <c r="X215" s="160" t="s">
        <v>166</v>
      </c>
      <c r="Y215" s="160" t="s">
        <v>167</v>
      </c>
      <c r="Z215" s="149"/>
      <c r="AA215" s="149"/>
      <c r="AB215" s="149"/>
      <c r="AC215" s="149"/>
      <c r="AD215" s="149"/>
      <c r="AE215" s="149"/>
      <c r="AF215" s="149"/>
      <c r="AG215" s="149" t="s">
        <v>168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192" t="s">
        <v>364</v>
      </c>
      <c r="D216" s="162"/>
      <c r="E216" s="163">
        <v>50.803199999999997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172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1" x14ac:dyDescent="0.2">
      <c r="A217" s="174">
        <v>30</v>
      </c>
      <c r="B217" s="175" t="s">
        <v>365</v>
      </c>
      <c r="C217" s="191" t="s">
        <v>366</v>
      </c>
      <c r="D217" s="176" t="s">
        <v>162</v>
      </c>
      <c r="E217" s="177">
        <v>50.803199999999997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1.6910000000000001E-2</v>
      </c>
      <c r="O217" s="177">
        <f>ROUND(E217*N217,2)</f>
        <v>0.86</v>
      </c>
      <c r="P217" s="177">
        <v>0</v>
      </c>
      <c r="Q217" s="177">
        <f>ROUND(E217*P217,2)</f>
        <v>0</v>
      </c>
      <c r="R217" s="179" t="s">
        <v>343</v>
      </c>
      <c r="S217" s="179" t="s">
        <v>164</v>
      </c>
      <c r="T217" s="180" t="s">
        <v>165</v>
      </c>
      <c r="U217" s="160">
        <v>0.14699999999999999</v>
      </c>
      <c r="V217" s="160">
        <f>ROUND(E217*U217,2)</f>
        <v>7.47</v>
      </c>
      <c r="W217" s="160"/>
      <c r="X217" s="160" t="s">
        <v>166</v>
      </c>
      <c r="Y217" s="160" t="s">
        <v>167</v>
      </c>
      <c r="Z217" s="149"/>
      <c r="AA217" s="149"/>
      <c r="AB217" s="149"/>
      <c r="AC217" s="149"/>
      <c r="AD217" s="149"/>
      <c r="AE217" s="149"/>
      <c r="AF217" s="149"/>
      <c r="AG217" s="149" t="s">
        <v>168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192" t="s">
        <v>364</v>
      </c>
      <c r="D218" s="162"/>
      <c r="E218" s="163">
        <v>50.803199999999997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172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4">
        <v>31</v>
      </c>
      <c r="B219" s="175" t="s">
        <v>367</v>
      </c>
      <c r="C219" s="191" t="s">
        <v>368</v>
      </c>
      <c r="D219" s="176" t="s">
        <v>162</v>
      </c>
      <c r="E219" s="177">
        <v>1524.096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9" t="s">
        <v>343</v>
      </c>
      <c r="S219" s="179" t="s">
        <v>164</v>
      </c>
      <c r="T219" s="180" t="s">
        <v>165</v>
      </c>
      <c r="U219" s="160">
        <v>2E-3</v>
      </c>
      <c r="V219" s="160">
        <f>ROUND(E219*U219,2)</f>
        <v>3.05</v>
      </c>
      <c r="W219" s="160"/>
      <c r="X219" s="160" t="s">
        <v>166</v>
      </c>
      <c r="Y219" s="160" t="s">
        <v>167</v>
      </c>
      <c r="Z219" s="149"/>
      <c r="AA219" s="149"/>
      <c r="AB219" s="149"/>
      <c r="AC219" s="149"/>
      <c r="AD219" s="149"/>
      <c r="AE219" s="149"/>
      <c r="AF219" s="149"/>
      <c r="AG219" s="149" t="s">
        <v>168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256" t="s">
        <v>369</v>
      </c>
      <c r="D220" s="257"/>
      <c r="E220" s="257"/>
      <c r="F220" s="257"/>
      <c r="G220" s="257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170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192" t="s">
        <v>370</v>
      </c>
      <c r="D221" s="162"/>
      <c r="E221" s="163">
        <v>1524.096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49"/>
      <c r="AA221" s="149"/>
      <c r="AB221" s="149"/>
      <c r="AC221" s="149"/>
      <c r="AD221" s="149"/>
      <c r="AE221" s="149"/>
      <c r="AF221" s="149"/>
      <c r="AG221" s="149" t="s">
        <v>172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4">
        <v>32</v>
      </c>
      <c r="B222" s="175" t="s">
        <v>371</v>
      </c>
      <c r="C222" s="191" t="s">
        <v>372</v>
      </c>
      <c r="D222" s="176" t="s">
        <v>162</v>
      </c>
      <c r="E222" s="177">
        <v>50.803199999999997</v>
      </c>
      <c r="F222" s="178"/>
      <c r="G222" s="179">
        <f>ROUND(E222*F222,2)</f>
        <v>0</v>
      </c>
      <c r="H222" s="178"/>
      <c r="I222" s="179">
        <f>ROUND(E222*H222,2)</f>
        <v>0</v>
      </c>
      <c r="J222" s="178"/>
      <c r="K222" s="179">
        <f>ROUND(E222*J222,2)</f>
        <v>0</v>
      </c>
      <c r="L222" s="179">
        <v>21</v>
      </c>
      <c r="M222" s="179">
        <f>G222*(1+L222/100)</f>
        <v>0</v>
      </c>
      <c r="N222" s="177">
        <v>0</v>
      </c>
      <c r="O222" s="177">
        <f>ROUND(E222*N222,2)</f>
        <v>0</v>
      </c>
      <c r="P222" s="177">
        <v>0</v>
      </c>
      <c r="Q222" s="177">
        <f>ROUND(E222*P222,2)</f>
        <v>0</v>
      </c>
      <c r="R222" s="179" t="s">
        <v>343</v>
      </c>
      <c r="S222" s="179" t="s">
        <v>164</v>
      </c>
      <c r="T222" s="180" t="s">
        <v>165</v>
      </c>
      <c r="U222" s="160">
        <v>0.106</v>
      </c>
      <c r="V222" s="160">
        <f>ROUND(E222*U222,2)</f>
        <v>5.39</v>
      </c>
      <c r="W222" s="160"/>
      <c r="X222" s="160" t="s">
        <v>166</v>
      </c>
      <c r="Y222" s="160" t="s">
        <v>167</v>
      </c>
      <c r="Z222" s="149"/>
      <c r="AA222" s="149"/>
      <c r="AB222" s="149"/>
      <c r="AC222" s="149"/>
      <c r="AD222" s="149"/>
      <c r="AE222" s="149"/>
      <c r="AF222" s="149"/>
      <c r="AG222" s="149" t="s">
        <v>168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92" t="s">
        <v>364</v>
      </c>
      <c r="D223" s="162"/>
      <c r="E223" s="163">
        <v>50.803199999999997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49"/>
      <c r="AA223" s="149"/>
      <c r="AB223" s="149"/>
      <c r="AC223" s="149"/>
      <c r="AD223" s="149"/>
      <c r="AE223" s="149"/>
      <c r="AF223" s="149"/>
      <c r="AG223" s="149" t="s">
        <v>172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x14ac:dyDescent="0.2">
      <c r="A224" s="167" t="s">
        <v>158</v>
      </c>
      <c r="B224" s="168" t="s">
        <v>79</v>
      </c>
      <c r="C224" s="190" t="s">
        <v>80</v>
      </c>
      <c r="D224" s="169"/>
      <c r="E224" s="170"/>
      <c r="F224" s="171"/>
      <c r="G224" s="171">
        <f>SUMIF(AG225:AG312,"&lt;&gt;NOR",G225:G312)</f>
        <v>0</v>
      </c>
      <c r="H224" s="171"/>
      <c r="I224" s="171">
        <f>SUM(I225:I312)</f>
        <v>0</v>
      </c>
      <c r="J224" s="171"/>
      <c r="K224" s="171">
        <f>SUM(K225:K312)</f>
        <v>0</v>
      </c>
      <c r="L224" s="171"/>
      <c r="M224" s="171">
        <f>SUM(M225:M312)</f>
        <v>0</v>
      </c>
      <c r="N224" s="170"/>
      <c r="O224" s="170">
        <f>SUM(O225:O312)</f>
        <v>6.9999999999999993E-2</v>
      </c>
      <c r="P224" s="170"/>
      <c r="Q224" s="170">
        <f>SUM(Q225:Q312)</f>
        <v>0</v>
      </c>
      <c r="R224" s="171"/>
      <c r="S224" s="171"/>
      <c r="T224" s="172"/>
      <c r="U224" s="166"/>
      <c r="V224" s="166">
        <f>SUM(V225:V312)</f>
        <v>347.13</v>
      </c>
      <c r="W224" s="166"/>
      <c r="X224" s="166"/>
      <c r="Y224" s="166"/>
      <c r="AG224" t="s">
        <v>159</v>
      </c>
    </row>
    <row r="225" spans="1:60" ht="56.25" outlineLevel="1" x14ac:dyDescent="0.2">
      <c r="A225" s="174">
        <v>33</v>
      </c>
      <c r="B225" s="175" t="s">
        <v>373</v>
      </c>
      <c r="C225" s="191" t="s">
        <v>374</v>
      </c>
      <c r="D225" s="176" t="s">
        <v>162</v>
      </c>
      <c r="E225" s="177">
        <v>774.9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4.0000000000000003E-5</v>
      </c>
      <c r="O225" s="177">
        <f>ROUND(E225*N225,2)</f>
        <v>0.03</v>
      </c>
      <c r="P225" s="177">
        <v>0</v>
      </c>
      <c r="Q225" s="177">
        <f>ROUND(E225*P225,2)</f>
        <v>0</v>
      </c>
      <c r="R225" s="179" t="s">
        <v>204</v>
      </c>
      <c r="S225" s="179" t="s">
        <v>164</v>
      </c>
      <c r="T225" s="180" t="s">
        <v>165</v>
      </c>
      <c r="U225" s="160">
        <v>0.308</v>
      </c>
      <c r="V225" s="160">
        <f>ROUND(E225*U225,2)</f>
        <v>238.67</v>
      </c>
      <c r="W225" s="160"/>
      <c r="X225" s="160" t="s">
        <v>166</v>
      </c>
      <c r="Y225" s="160" t="s">
        <v>167</v>
      </c>
      <c r="Z225" s="149"/>
      <c r="AA225" s="149"/>
      <c r="AB225" s="149"/>
      <c r="AC225" s="149"/>
      <c r="AD225" s="149"/>
      <c r="AE225" s="149"/>
      <c r="AF225" s="149"/>
      <c r="AG225" s="149" t="s">
        <v>168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2" x14ac:dyDescent="0.2">
      <c r="A226" s="156"/>
      <c r="B226" s="157"/>
      <c r="C226" s="192" t="s">
        <v>176</v>
      </c>
      <c r="D226" s="162"/>
      <c r="E226" s="163"/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49"/>
      <c r="AA226" s="149"/>
      <c r="AB226" s="149"/>
      <c r="AC226" s="149"/>
      <c r="AD226" s="149"/>
      <c r="AE226" s="149"/>
      <c r="AF226" s="149"/>
      <c r="AG226" s="149" t="s">
        <v>172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3" x14ac:dyDescent="0.2">
      <c r="A227" s="156"/>
      <c r="B227" s="157"/>
      <c r="C227" s="192" t="s">
        <v>375</v>
      </c>
      <c r="D227" s="162"/>
      <c r="E227" s="163">
        <v>39.878999999999998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49"/>
      <c r="AA227" s="149"/>
      <c r="AB227" s="149"/>
      <c r="AC227" s="149"/>
      <c r="AD227" s="149"/>
      <c r="AE227" s="149"/>
      <c r="AF227" s="149"/>
      <c r="AG227" s="149" t="s">
        <v>172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3" x14ac:dyDescent="0.2">
      <c r="A228" s="156"/>
      <c r="B228" s="157"/>
      <c r="C228" s="192" t="s">
        <v>376</v>
      </c>
      <c r="D228" s="162"/>
      <c r="E228" s="163">
        <v>9.8279999999999994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49"/>
      <c r="AA228" s="149"/>
      <c r="AB228" s="149"/>
      <c r="AC228" s="149"/>
      <c r="AD228" s="149"/>
      <c r="AE228" s="149"/>
      <c r="AF228" s="149"/>
      <c r="AG228" s="149" t="s">
        <v>172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3" x14ac:dyDescent="0.2">
      <c r="A229" s="156"/>
      <c r="B229" s="157"/>
      <c r="C229" s="192" t="s">
        <v>377</v>
      </c>
      <c r="D229" s="162"/>
      <c r="E229" s="163">
        <v>3.843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49"/>
      <c r="AA229" s="149"/>
      <c r="AB229" s="149"/>
      <c r="AC229" s="149"/>
      <c r="AD229" s="149"/>
      <c r="AE229" s="149"/>
      <c r="AF229" s="149"/>
      <c r="AG229" s="149" t="s">
        <v>172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3" x14ac:dyDescent="0.2">
      <c r="A230" s="156"/>
      <c r="B230" s="157"/>
      <c r="C230" s="192" t="s">
        <v>378</v>
      </c>
      <c r="D230" s="162"/>
      <c r="E230" s="163">
        <v>3.2130000000000001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49"/>
      <c r="AA230" s="149"/>
      <c r="AB230" s="149"/>
      <c r="AC230" s="149"/>
      <c r="AD230" s="149"/>
      <c r="AE230" s="149"/>
      <c r="AF230" s="149"/>
      <c r="AG230" s="149" t="s">
        <v>172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3" x14ac:dyDescent="0.2">
      <c r="A231" s="156"/>
      <c r="B231" s="157"/>
      <c r="C231" s="192" t="s">
        <v>379</v>
      </c>
      <c r="D231" s="162"/>
      <c r="E231" s="163">
        <v>2.9609999999999999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49"/>
      <c r="AA231" s="149"/>
      <c r="AB231" s="149"/>
      <c r="AC231" s="149"/>
      <c r="AD231" s="149"/>
      <c r="AE231" s="149"/>
      <c r="AF231" s="149"/>
      <c r="AG231" s="149" t="s">
        <v>172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3" x14ac:dyDescent="0.2">
      <c r="A232" s="156"/>
      <c r="B232" s="157"/>
      <c r="C232" s="192" t="s">
        <v>380</v>
      </c>
      <c r="D232" s="162"/>
      <c r="E232" s="163">
        <v>2.2995000000000001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49"/>
      <c r="AA232" s="149"/>
      <c r="AB232" s="149"/>
      <c r="AC232" s="149"/>
      <c r="AD232" s="149"/>
      <c r="AE232" s="149"/>
      <c r="AF232" s="149"/>
      <c r="AG232" s="149" t="s">
        <v>172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3" x14ac:dyDescent="0.2">
      <c r="A233" s="156"/>
      <c r="B233" s="157"/>
      <c r="C233" s="192" t="s">
        <v>381</v>
      </c>
      <c r="D233" s="162"/>
      <c r="E233" s="163">
        <v>6.9425999999999997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49"/>
      <c r="AA233" s="149"/>
      <c r="AB233" s="149"/>
      <c r="AC233" s="149"/>
      <c r="AD233" s="149"/>
      <c r="AE233" s="149"/>
      <c r="AF233" s="149"/>
      <c r="AG233" s="149" t="s">
        <v>172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3" x14ac:dyDescent="0.2">
      <c r="A234" s="156"/>
      <c r="B234" s="157"/>
      <c r="C234" s="192" t="s">
        <v>382</v>
      </c>
      <c r="D234" s="162"/>
      <c r="E234" s="163">
        <v>3.9689999999999999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49"/>
      <c r="AA234" s="149"/>
      <c r="AB234" s="149"/>
      <c r="AC234" s="149"/>
      <c r="AD234" s="149"/>
      <c r="AE234" s="149"/>
      <c r="AF234" s="149"/>
      <c r="AG234" s="149" t="s">
        <v>172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3" x14ac:dyDescent="0.2">
      <c r="A235" s="156"/>
      <c r="B235" s="157"/>
      <c r="C235" s="192" t="s">
        <v>383</v>
      </c>
      <c r="D235" s="162"/>
      <c r="E235" s="163">
        <v>6.1109999999999998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49"/>
      <c r="AA235" s="149"/>
      <c r="AB235" s="149"/>
      <c r="AC235" s="149"/>
      <c r="AD235" s="149"/>
      <c r="AE235" s="149"/>
      <c r="AF235" s="149"/>
      <c r="AG235" s="149" t="s">
        <v>172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192" t="s">
        <v>384</v>
      </c>
      <c r="D236" s="162"/>
      <c r="E236" s="163">
        <v>24.065999999999999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49"/>
      <c r="AA236" s="149"/>
      <c r="AB236" s="149"/>
      <c r="AC236" s="149"/>
      <c r="AD236" s="149"/>
      <c r="AE236" s="149"/>
      <c r="AF236" s="149"/>
      <c r="AG236" s="149" t="s">
        <v>172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3" x14ac:dyDescent="0.2">
      <c r="A237" s="156"/>
      <c r="B237" s="157"/>
      <c r="C237" s="192" t="s">
        <v>385</v>
      </c>
      <c r="D237" s="162"/>
      <c r="E237" s="163">
        <v>4.7249999999999996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49"/>
      <c r="AA237" s="149"/>
      <c r="AB237" s="149"/>
      <c r="AC237" s="149"/>
      <c r="AD237" s="149"/>
      <c r="AE237" s="149"/>
      <c r="AF237" s="149"/>
      <c r="AG237" s="149" t="s">
        <v>172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3" x14ac:dyDescent="0.2">
      <c r="A238" s="156"/>
      <c r="B238" s="157"/>
      <c r="C238" s="192" t="s">
        <v>386</v>
      </c>
      <c r="D238" s="162"/>
      <c r="E238" s="163">
        <v>28.475999999999999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49"/>
      <c r="AA238" s="149"/>
      <c r="AB238" s="149"/>
      <c r="AC238" s="149"/>
      <c r="AD238" s="149"/>
      <c r="AE238" s="149"/>
      <c r="AF238" s="149"/>
      <c r="AG238" s="149" t="s">
        <v>172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92" t="s">
        <v>387</v>
      </c>
      <c r="D239" s="162"/>
      <c r="E239" s="163">
        <v>6.5519999999999996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49"/>
      <c r="AA239" s="149"/>
      <c r="AB239" s="149"/>
      <c r="AC239" s="149"/>
      <c r="AD239" s="149"/>
      <c r="AE239" s="149"/>
      <c r="AF239" s="149"/>
      <c r="AG239" s="149" t="s">
        <v>172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2" t="s">
        <v>388</v>
      </c>
      <c r="D240" s="162"/>
      <c r="E240" s="163">
        <v>16.065000000000001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49"/>
      <c r="AA240" s="149"/>
      <c r="AB240" s="149"/>
      <c r="AC240" s="149"/>
      <c r="AD240" s="149"/>
      <c r="AE240" s="149"/>
      <c r="AF240" s="149"/>
      <c r="AG240" s="149" t="s">
        <v>172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3" x14ac:dyDescent="0.2">
      <c r="A241" s="156"/>
      <c r="B241" s="157"/>
      <c r="C241" s="192" t="s">
        <v>389</v>
      </c>
      <c r="D241" s="162"/>
      <c r="E241" s="163">
        <v>3.9060000000000001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49"/>
      <c r="AA241" s="149"/>
      <c r="AB241" s="149"/>
      <c r="AC241" s="149"/>
      <c r="AD241" s="149"/>
      <c r="AE241" s="149"/>
      <c r="AF241" s="149"/>
      <c r="AG241" s="149" t="s">
        <v>172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3" x14ac:dyDescent="0.2">
      <c r="A242" s="156"/>
      <c r="B242" s="157"/>
      <c r="C242" s="192" t="s">
        <v>240</v>
      </c>
      <c r="D242" s="162"/>
      <c r="E242" s="163">
        <v>1.764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49"/>
      <c r="AA242" s="149"/>
      <c r="AB242" s="149"/>
      <c r="AC242" s="149"/>
      <c r="AD242" s="149"/>
      <c r="AE242" s="149"/>
      <c r="AF242" s="149"/>
      <c r="AG242" s="149" t="s">
        <v>172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3" x14ac:dyDescent="0.2">
      <c r="A243" s="156"/>
      <c r="B243" s="157"/>
      <c r="C243" s="192" t="s">
        <v>390</v>
      </c>
      <c r="D243" s="162"/>
      <c r="E243" s="163">
        <v>2.9609999999999999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49"/>
      <c r="AA243" s="149"/>
      <c r="AB243" s="149"/>
      <c r="AC243" s="149"/>
      <c r="AD243" s="149"/>
      <c r="AE243" s="149"/>
      <c r="AF243" s="149"/>
      <c r="AG243" s="149" t="s">
        <v>172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92" t="s">
        <v>242</v>
      </c>
      <c r="D244" s="162"/>
      <c r="E244" s="163">
        <v>1.764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49"/>
      <c r="AA244" s="149"/>
      <c r="AB244" s="149"/>
      <c r="AC244" s="149"/>
      <c r="AD244" s="149"/>
      <c r="AE244" s="149"/>
      <c r="AF244" s="149"/>
      <c r="AG244" s="149" t="s">
        <v>172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3" x14ac:dyDescent="0.2">
      <c r="A245" s="156"/>
      <c r="B245" s="157"/>
      <c r="C245" s="192" t="s">
        <v>243</v>
      </c>
      <c r="D245" s="162"/>
      <c r="E245" s="163">
        <v>0.88200000000000001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49"/>
      <c r="AA245" s="149"/>
      <c r="AB245" s="149"/>
      <c r="AC245" s="149"/>
      <c r="AD245" s="149"/>
      <c r="AE245" s="149"/>
      <c r="AF245" s="149"/>
      <c r="AG245" s="149" t="s">
        <v>172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3" x14ac:dyDescent="0.2">
      <c r="A246" s="156"/>
      <c r="B246" s="157"/>
      <c r="C246" s="192" t="s">
        <v>391</v>
      </c>
      <c r="D246" s="162"/>
      <c r="E246" s="163">
        <v>5.3550000000000004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49"/>
      <c r="AA246" s="149"/>
      <c r="AB246" s="149"/>
      <c r="AC246" s="149"/>
      <c r="AD246" s="149"/>
      <c r="AE246" s="149"/>
      <c r="AF246" s="149"/>
      <c r="AG246" s="149" t="s">
        <v>172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3" x14ac:dyDescent="0.2">
      <c r="A247" s="156"/>
      <c r="B247" s="157"/>
      <c r="C247" s="192" t="s">
        <v>392</v>
      </c>
      <c r="D247" s="162"/>
      <c r="E247" s="163">
        <v>2.331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49"/>
      <c r="AA247" s="149"/>
      <c r="AB247" s="149"/>
      <c r="AC247" s="149"/>
      <c r="AD247" s="149"/>
      <c r="AE247" s="149"/>
      <c r="AF247" s="149"/>
      <c r="AG247" s="149" t="s">
        <v>172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3" x14ac:dyDescent="0.2">
      <c r="A248" s="156"/>
      <c r="B248" s="157"/>
      <c r="C248" s="192" t="s">
        <v>393</v>
      </c>
      <c r="D248" s="162"/>
      <c r="E248" s="163">
        <v>1.9530000000000001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49"/>
      <c r="AA248" s="149"/>
      <c r="AB248" s="149"/>
      <c r="AC248" s="149"/>
      <c r="AD248" s="149"/>
      <c r="AE248" s="149"/>
      <c r="AF248" s="149"/>
      <c r="AG248" s="149" t="s">
        <v>172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3" x14ac:dyDescent="0.2">
      <c r="A249" s="156"/>
      <c r="B249" s="157"/>
      <c r="C249" s="192" t="s">
        <v>171</v>
      </c>
      <c r="D249" s="162"/>
      <c r="E249" s="163"/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49"/>
      <c r="AA249" s="149"/>
      <c r="AB249" s="149"/>
      <c r="AC249" s="149"/>
      <c r="AD249" s="149"/>
      <c r="AE249" s="149"/>
      <c r="AF249" s="149"/>
      <c r="AG249" s="149" t="s">
        <v>172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3" x14ac:dyDescent="0.2">
      <c r="A250" s="156"/>
      <c r="B250" s="157"/>
      <c r="C250" s="192" t="s">
        <v>394</v>
      </c>
      <c r="D250" s="162"/>
      <c r="E250" s="163">
        <v>54.116999999999997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49"/>
      <c r="AA250" s="149"/>
      <c r="AB250" s="149"/>
      <c r="AC250" s="149"/>
      <c r="AD250" s="149"/>
      <c r="AE250" s="149"/>
      <c r="AF250" s="149"/>
      <c r="AG250" s="149" t="s">
        <v>172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92" t="s">
        <v>395</v>
      </c>
      <c r="D251" s="162"/>
      <c r="E251" s="163">
        <v>100.73699999999999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49"/>
      <c r="AA251" s="149"/>
      <c r="AB251" s="149"/>
      <c r="AC251" s="149"/>
      <c r="AD251" s="149"/>
      <c r="AE251" s="149"/>
      <c r="AF251" s="149"/>
      <c r="AG251" s="149" t="s">
        <v>172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3" x14ac:dyDescent="0.2">
      <c r="A252" s="156"/>
      <c r="B252" s="157"/>
      <c r="C252" s="192" t="s">
        <v>396</v>
      </c>
      <c r="D252" s="162"/>
      <c r="E252" s="163">
        <v>14.49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49"/>
      <c r="AA252" s="149"/>
      <c r="AB252" s="149"/>
      <c r="AC252" s="149"/>
      <c r="AD252" s="149"/>
      <c r="AE252" s="149"/>
      <c r="AF252" s="149"/>
      <c r="AG252" s="149" t="s">
        <v>172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92" t="s">
        <v>397</v>
      </c>
      <c r="D253" s="162"/>
      <c r="E253" s="163">
        <v>6.7409999999999997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49"/>
      <c r="AA253" s="149"/>
      <c r="AB253" s="149"/>
      <c r="AC253" s="149"/>
      <c r="AD253" s="149"/>
      <c r="AE253" s="149"/>
      <c r="AF253" s="149"/>
      <c r="AG253" s="149" t="s">
        <v>172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3" x14ac:dyDescent="0.2">
      <c r="A254" s="156"/>
      <c r="B254" s="157"/>
      <c r="C254" s="192" t="s">
        <v>398</v>
      </c>
      <c r="D254" s="162"/>
      <c r="E254" s="163">
        <v>6.2370000000000001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49"/>
      <c r="AA254" s="149"/>
      <c r="AB254" s="149"/>
      <c r="AC254" s="149"/>
      <c r="AD254" s="149"/>
      <c r="AE254" s="149"/>
      <c r="AF254" s="149"/>
      <c r="AG254" s="149" t="s">
        <v>172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3" x14ac:dyDescent="0.2">
      <c r="A255" s="156"/>
      <c r="B255" s="157"/>
      <c r="C255" s="192" t="s">
        <v>399</v>
      </c>
      <c r="D255" s="162"/>
      <c r="E255" s="163">
        <v>9.5760000000000005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49"/>
      <c r="AA255" s="149"/>
      <c r="AB255" s="149"/>
      <c r="AC255" s="149"/>
      <c r="AD255" s="149"/>
      <c r="AE255" s="149"/>
      <c r="AF255" s="149"/>
      <c r="AG255" s="149" t="s">
        <v>172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">
      <c r="A256" s="156"/>
      <c r="B256" s="157"/>
      <c r="C256" s="192" t="s">
        <v>400</v>
      </c>
      <c r="D256" s="162"/>
      <c r="E256" s="163">
        <v>10.016999999999999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49"/>
      <c r="AA256" s="149"/>
      <c r="AB256" s="149"/>
      <c r="AC256" s="149"/>
      <c r="AD256" s="149"/>
      <c r="AE256" s="149"/>
      <c r="AF256" s="149"/>
      <c r="AG256" s="149" t="s">
        <v>172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3" x14ac:dyDescent="0.2">
      <c r="A257" s="156"/>
      <c r="B257" s="157"/>
      <c r="C257" s="192" t="s">
        <v>244</v>
      </c>
      <c r="D257" s="162"/>
      <c r="E257" s="163">
        <v>2.1419999999999999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49"/>
      <c r="AA257" s="149"/>
      <c r="AB257" s="149"/>
      <c r="AC257" s="149"/>
      <c r="AD257" s="149"/>
      <c r="AE257" s="149"/>
      <c r="AF257" s="149"/>
      <c r="AG257" s="149" t="s">
        <v>172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3" x14ac:dyDescent="0.2">
      <c r="A258" s="156"/>
      <c r="B258" s="157"/>
      <c r="C258" s="192" t="s">
        <v>226</v>
      </c>
      <c r="D258" s="162"/>
      <c r="E258" s="163">
        <v>3.9249000000000001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49"/>
      <c r="AA258" s="149"/>
      <c r="AB258" s="149"/>
      <c r="AC258" s="149"/>
      <c r="AD258" s="149"/>
      <c r="AE258" s="149"/>
      <c r="AF258" s="149"/>
      <c r="AG258" s="149" t="s">
        <v>172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3" x14ac:dyDescent="0.2">
      <c r="A259" s="156"/>
      <c r="B259" s="157"/>
      <c r="C259" s="192" t="s">
        <v>245</v>
      </c>
      <c r="D259" s="162"/>
      <c r="E259" s="163">
        <v>1.26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49"/>
      <c r="AA259" s="149"/>
      <c r="AB259" s="149"/>
      <c r="AC259" s="149"/>
      <c r="AD259" s="149"/>
      <c r="AE259" s="149"/>
      <c r="AF259" s="149"/>
      <c r="AG259" s="149" t="s">
        <v>172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3" x14ac:dyDescent="0.2">
      <c r="A260" s="156"/>
      <c r="B260" s="157"/>
      <c r="C260" s="192" t="s">
        <v>401</v>
      </c>
      <c r="D260" s="162"/>
      <c r="E260" s="163">
        <v>4.032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49"/>
      <c r="AA260" s="149"/>
      <c r="AB260" s="149"/>
      <c r="AC260" s="149"/>
      <c r="AD260" s="149"/>
      <c r="AE260" s="149"/>
      <c r="AF260" s="149"/>
      <c r="AG260" s="149" t="s">
        <v>172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3" x14ac:dyDescent="0.2">
      <c r="A261" s="156"/>
      <c r="B261" s="157"/>
      <c r="C261" s="192" t="s">
        <v>402</v>
      </c>
      <c r="D261" s="162"/>
      <c r="E261" s="163">
        <v>2.835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49"/>
      <c r="AA261" s="149"/>
      <c r="AB261" s="149"/>
      <c r="AC261" s="149"/>
      <c r="AD261" s="149"/>
      <c r="AE261" s="149"/>
      <c r="AF261" s="149"/>
      <c r="AG261" s="149" t="s">
        <v>172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3" x14ac:dyDescent="0.2">
      <c r="A262" s="156"/>
      <c r="B262" s="157"/>
      <c r="C262" s="192" t="s">
        <v>403</v>
      </c>
      <c r="D262" s="162"/>
      <c r="E262" s="163">
        <v>1.6379999999999999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49"/>
      <c r="AA262" s="149"/>
      <c r="AB262" s="149"/>
      <c r="AC262" s="149"/>
      <c r="AD262" s="149"/>
      <c r="AE262" s="149"/>
      <c r="AF262" s="149"/>
      <c r="AG262" s="149" t="s">
        <v>172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3" x14ac:dyDescent="0.2">
      <c r="A263" s="156"/>
      <c r="B263" s="157"/>
      <c r="C263" s="192" t="s">
        <v>404</v>
      </c>
      <c r="D263" s="162"/>
      <c r="E263" s="163">
        <v>33.579000000000001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49"/>
      <c r="AA263" s="149"/>
      <c r="AB263" s="149"/>
      <c r="AC263" s="149"/>
      <c r="AD263" s="149"/>
      <c r="AE263" s="149"/>
      <c r="AF263" s="149"/>
      <c r="AG263" s="149" t="s">
        <v>172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3" x14ac:dyDescent="0.2">
      <c r="A264" s="156"/>
      <c r="B264" s="157"/>
      <c r="C264" s="192" t="s">
        <v>246</v>
      </c>
      <c r="D264" s="162"/>
      <c r="E264" s="163">
        <v>1.7010000000000001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49"/>
      <c r="AA264" s="149"/>
      <c r="AB264" s="149"/>
      <c r="AC264" s="149"/>
      <c r="AD264" s="149"/>
      <c r="AE264" s="149"/>
      <c r="AF264" s="149"/>
      <c r="AG264" s="149" t="s">
        <v>172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">
      <c r="A265" s="156"/>
      <c r="B265" s="157"/>
      <c r="C265" s="192" t="s">
        <v>405</v>
      </c>
      <c r="D265" s="162"/>
      <c r="E265" s="163"/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49"/>
      <c r="AA265" s="149"/>
      <c r="AB265" s="149"/>
      <c r="AC265" s="149"/>
      <c r="AD265" s="149"/>
      <c r="AE265" s="149"/>
      <c r="AF265" s="149"/>
      <c r="AG265" s="149" t="s">
        <v>172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92" t="s">
        <v>406</v>
      </c>
      <c r="D266" s="162"/>
      <c r="E266" s="163">
        <v>57.078000000000003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49"/>
      <c r="AA266" s="149"/>
      <c r="AB266" s="149"/>
      <c r="AC266" s="149"/>
      <c r="AD266" s="149"/>
      <c r="AE266" s="149"/>
      <c r="AF266" s="149"/>
      <c r="AG266" s="149" t="s">
        <v>172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92" t="s">
        <v>407</v>
      </c>
      <c r="D267" s="162"/>
      <c r="E267" s="163">
        <v>14.112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49"/>
      <c r="AA267" s="149"/>
      <c r="AB267" s="149"/>
      <c r="AC267" s="149"/>
      <c r="AD267" s="149"/>
      <c r="AE267" s="149"/>
      <c r="AF267" s="149"/>
      <c r="AG267" s="149" t="s">
        <v>172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3" x14ac:dyDescent="0.2">
      <c r="A268" s="156"/>
      <c r="B268" s="157"/>
      <c r="C268" s="192" t="s">
        <v>408</v>
      </c>
      <c r="D268" s="162"/>
      <c r="E268" s="163">
        <v>10.016999999999999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49"/>
      <c r="AA268" s="149"/>
      <c r="AB268" s="149"/>
      <c r="AC268" s="149"/>
      <c r="AD268" s="149"/>
      <c r="AE268" s="149"/>
      <c r="AF268" s="149"/>
      <c r="AG268" s="149" t="s">
        <v>172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92" t="s">
        <v>409</v>
      </c>
      <c r="D269" s="162"/>
      <c r="E269" s="163">
        <v>9.5760000000000005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49"/>
      <c r="AA269" s="149"/>
      <c r="AB269" s="149"/>
      <c r="AC269" s="149"/>
      <c r="AD269" s="149"/>
      <c r="AE269" s="149"/>
      <c r="AF269" s="149"/>
      <c r="AG269" s="149" t="s">
        <v>172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2" t="s">
        <v>213</v>
      </c>
      <c r="D270" s="162"/>
      <c r="E270" s="163"/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49"/>
      <c r="AA270" s="149"/>
      <c r="AB270" s="149"/>
      <c r="AC270" s="149"/>
      <c r="AD270" s="149"/>
      <c r="AE270" s="149"/>
      <c r="AF270" s="149"/>
      <c r="AG270" s="149" t="s">
        <v>172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3" x14ac:dyDescent="0.2">
      <c r="A271" s="156"/>
      <c r="B271" s="157"/>
      <c r="C271" s="192" t="s">
        <v>214</v>
      </c>
      <c r="D271" s="162"/>
      <c r="E271" s="163">
        <v>21.640499999999999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49"/>
      <c r="AA271" s="149"/>
      <c r="AB271" s="149"/>
      <c r="AC271" s="149"/>
      <c r="AD271" s="149"/>
      <c r="AE271" s="149"/>
      <c r="AF271" s="149"/>
      <c r="AG271" s="149" t="s">
        <v>172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92" t="s">
        <v>410</v>
      </c>
      <c r="D272" s="162"/>
      <c r="E272" s="163">
        <v>9.5760000000000005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49"/>
      <c r="AA272" s="149"/>
      <c r="AB272" s="149"/>
      <c r="AC272" s="149"/>
      <c r="AD272" s="149"/>
      <c r="AE272" s="149"/>
      <c r="AF272" s="149"/>
      <c r="AG272" s="149" t="s">
        <v>172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92" t="s">
        <v>411</v>
      </c>
      <c r="D273" s="162"/>
      <c r="E273" s="163">
        <v>10.016999999999999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49"/>
      <c r="AA273" s="149"/>
      <c r="AB273" s="149"/>
      <c r="AC273" s="149"/>
      <c r="AD273" s="149"/>
      <c r="AE273" s="149"/>
      <c r="AF273" s="149"/>
      <c r="AG273" s="149" t="s">
        <v>172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92" t="s">
        <v>412</v>
      </c>
      <c r="D274" s="162"/>
      <c r="E274" s="163">
        <v>10.898999999999999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49"/>
      <c r="AA274" s="149"/>
      <c r="AB274" s="149"/>
      <c r="AC274" s="149"/>
      <c r="AD274" s="149"/>
      <c r="AE274" s="149"/>
      <c r="AF274" s="149"/>
      <c r="AG274" s="149" t="s">
        <v>172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92" t="s">
        <v>215</v>
      </c>
      <c r="D275" s="162"/>
      <c r="E275" s="163"/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49"/>
      <c r="AA275" s="149"/>
      <c r="AB275" s="149"/>
      <c r="AC275" s="149"/>
      <c r="AD275" s="149"/>
      <c r="AE275" s="149"/>
      <c r="AF275" s="149"/>
      <c r="AG275" s="149" t="s">
        <v>172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92" t="s">
        <v>413</v>
      </c>
      <c r="D276" s="162"/>
      <c r="E276" s="163">
        <v>19.813500000000001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49"/>
      <c r="AA276" s="149"/>
      <c r="AB276" s="149"/>
      <c r="AC276" s="149"/>
      <c r="AD276" s="149"/>
      <c r="AE276" s="149"/>
      <c r="AF276" s="149"/>
      <c r="AG276" s="149" t="s">
        <v>172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3" x14ac:dyDescent="0.2">
      <c r="A277" s="156"/>
      <c r="B277" s="157"/>
      <c r="C277" s="192" t="s">
        <v>414</v>
      </c>
      <c r="D277" s="162"/>
      <c r="E277" s="163">
        <v>9.5760000000000005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49"/>
      <c r="AA277" s="149"/>
      <c r="AB277" s="149"/>
      <c r="AC277" s="149"/>
      <c r="AD277" s="149"/>
      <c r="AE277" s="149"/>
      <c r="AF277" s="149"/>
      <c r="AG277" s="149" t="s">
        <v>172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3" x14ac:dyDescent="0.2">
      <c r="A278" s="156"/>
      <c r="B278" s="157"/>
      <c r="C278" s="192" t="s">
        <v>415</v>
      </c>
      <c r="D278" s="162"/>
      <c r="E278" s="163">
        <v>10.016999999999999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49"/>
      <c r="AA278" s="149"/>
      <c r="AB278" s="149"/>
      <c r="AC278" s="149"/>
      <c r="AD278" s="149"/>
      <c r="AE278" s="149"/>
      <c r="AF278" s="149"/>
      <c r="AG278" s="149" t="s">
        <v>172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3" x14ac:dyDescent="0.2">
      <c r="A279" s="156"/>
      <c r="B279" s="157"/>
      <c r="C279" s="192" t="s">
        <v>416</v>
      </c>
      <c r="D279" s="162"/>
      <c r="E279" s="163">
        <v>10.898999999999999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49"/>
      <c r="AA279" s="149"/>
      <c r="AB279" s="149"/>
      <c r="AC279" s="149"/>
      <c r="AD279" s="149"/>
      <c r="AE279" s="149"/>
      <c r="AF279" s="149"/>
      <c r="AG279" s="149" t="s">
        <v>172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92" t="s">
        <v>217</v>
      </c>
      <c r="D280" s="162"/>
      <c r="E280" s="163"/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49"/>
      <c r="AA280" s="149"/>
      <c r="AB280" s="149"/>
      <c r="AC280" s="149"/>
      <c r="AD280" s="149"/>
      <c r="AE280" s="149"/>
      <c r="AF280" s="149"/>
      <c r="AG280" s="149" t="s">
        <v>172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92" t="s">
        <v>417</v>
      </c>
      <c r="D281" s="162"/>
      <c r="E281" s="163">
        <v>19.813500000000001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49"/>
      <c r="AA281" s="149"/>
      <c r="AB281" s="149"/>
      <c r="AC281" s="149"/>
      <c r="AD281" s="149"/>
      <c r="AE281" s="149"/>
      <c r="AF281" s="149"/>
      <c r="AG281" s="149" t="s">
        <v>172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92" t="s">
        <v>418</v>
      </c>
      <c r="D282" s="162"/>
      <c r="E282" s="163">
        <v>9.5760000000000005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172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92" t="s">
        <v>419</v>
      </c>
      <c r="D283" s="162"/>
      <c r="E283" s="163">
        <v>10.016999999999999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172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192" t="s">
        <v>420</v>
      </c>
      <c r="D284" s="162"/>
      <c r="E284" s="163">
        <v>10.898999999999999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49"/>
      <c r="AA284" s="149"/>
      <c r="AB284" s="149"/>
      <c r="AC284" s="149"/>
      <c r="AD284" s="149"/>
      <c r="AE284" s="149"/>
      <c r="AF284" s="149"/>
      <c r="AG284" s="149" t="s">
        <v>172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92" t="s">
        <v>219</v>
      </c>
      <c r="D285" s="162"/>
      <c r="E285" s="163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172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92" t="s">
        <v>421</v>
      </c>
      <c r="D286" s="162"/>
      <c r="E286" s="163">
        <v>19.813500000000001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49"/>
      <c r="AA286" s="149"/>
      <c r="AB286" s="149"/>
      <c r="AC286" s="149"/>
      <c r="AD286" s="149"/>
      <c r="AE286" s="149"/>
      <c r="AF286" s="149"/>
      <c r="AG286" s="149" t="s">
        <v>172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92" t="s">
        <v>422</v>
      </c>
      <c r="D287" s="162"/>
      <c r="E287" s="163">
        <v>9.5760000000000005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172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92" t="s">
        <v>423</v>
      </c>
      <c r="D288" s="162"/>
      <c r="E288" s="163">
        <v>10.016999999999999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49"/>
      <c r="AA288" s="149"/>
      <c r="AB288" s="149"/>
      <c r="AC288" s="149"/>
      <c r="AD288" s="149"/>
      <c r="AE288" s="149"/>
      <c r="AF288" s="149"/>
      <c r="AG288" s="149" t="s">
        <v>172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3" x14ac:dyDescent="0.2">
      <c r="A289" s="156"/>
      <c r="B289" s="157"/>
      <c r="C289" s="192" t="s">
        <v>424</v>
      </c>
      <c r="D289" s="162"/>
      <c r="E289" s="163">
        <v>10.898999999999999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49"/>
      <c r="AA289" s="149"/>
      <c r="AB289" s="149"/>
      <c r="AC289" s="149"/>
      <c r="AD289" s="149"/>
      <c r="AE289" s="149"/>
      <c r="AF289" s="149"/>
      <c r="AG289" s="149" t="s">
        <v>172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92" t="s">
        <v>221</v>
      </c>
      <c r="D290" s="162"/>
      <c r="E290" s="163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172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92" t="s">
        <v>222</v>
      </c>
      <c r="D291" s="162"/>
      <c r="E291" s="163">
        <v>26.082000000000001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49"/>
      <c r="AA291" s="149"/>
      <c r="AB291" s="149"/>
      <c r="AC291" s="149"/>
      <c r="AD291" s="149"/>
      <c r="AE291" s="149"/>
      <c r="AF291" s="149"/>
      <c r="AG291" s="149" t="s">
        <v>172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92" t="s">
        <v>425</v>
      </c>
      <c r="D292" s="162"/>
      <c r="E292" s="163">
        <v>9.5760000000000005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49"/>
      <c r="AA292" s="149"/>
      <c r="AB292" s="149"/>
      <c r="AC292" s="149"/>
      <c r="AD292" s="149"/>
      <c r="AE292" s="149"/>
      <c r="AF292" s="149"/>
      <c r="AG292" s="149" t="s">
        <v>172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3" x14ac:dyDescent="0.2">
      <c r="A293" s="156"/>
      <c r="B293" s="157"/>
      <c r="C293" s="192" t="s">
        <v>426</v>
      </c>
      <c r="D293" s="162"/>
      <c r="E293" s="163">
        <v>10.016999999999999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49"/>
      <c r="AA293" s="149"/>
      <c r="AB293" s="149"/>
      <c r="AC293" s="149"/>
      <c r="AD293" s="149"/>
      <c r="AE293" s="149"/>
      <c r="AF293" s="149"/>
      <c r="AG293" s="149" t="s">
        <v>172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3" x14ac:dyDescent="0.2">
      <c r="A294" s="156"/>
      <c r="B294" s="157"/>
      <c r="C294" s="192" t="s">
        <v>427</v>
      </c>
      <c r="D294" s="162"/>
      <c r="E294" s="163">
        <v>2.52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49"/>
      <c r="AA294" s="149"/>
      <c r="AB294" s="149"/>
      <c r="AC294" s="149"/>
      <c r="AD294" s="149"/>
      <c r="AE294" s="149"/>
      <c r="AF294" s="149"/>
      <c r="AG294" s="149" t="s">
        <v>172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74">
        <v>34</v>
      </c>
      <c r="B295" s="175" t="s">
        <v>428</v>
      </c>
      <c r="C295" s="191" t="s">
        <v>429</v>
      </c>
      <c r="D295" s="176" t="s">
        <v>162</v>
      </c>
      <c r="E295" s="177">
        <v>7182</v>
      </c>
      <c r="F295" s="178"/>
      <c r="G295" s="179">
        <f>ROUND(E295*F295,2)</f>
        <v>0</v>
      </c>
      <c r="H295" s="178"/>
      <c r="I295" s="179">
        <f>ROUND(E295*H295,2)</f>
        <v>0</v>
      </c>
      <c r="J295" s="178"/>
      <c r="K295" s="179">
        <f>ROUND(E295*J295,2)</f>
        <v>0</v>
      </c>
      <c r="L295" s="179">
        <v>21</v>
      </c>
      <c r="M295" s="179">
        <f>G295*(1+L295/100)</f>
        <v>0</v>
      </c>
      <c r="N295" s="177">
        <v>0</v>
      </c>
      <c r="O295" s="177">
        <f>ROUND(E295*N295,2)</f>
        <v>0</v>
      </c>
      <c r="P295" s="177">
        <v>0</v>
      </c>
      <c r="Q295" s="177">
        <f>ROUND(E295*P295,2)</f>
        <v>0</v>
      </c>
      <c r="R295" s="179" t="s">
        <v>163</v>
      </c>
      <c r="S295" s="179" t="s">
        <v>164</v>
      </c>
      <c r="T295" s="180" t="s">
        <v>165</v>
      </c>
      <c r="U295" s="160">
        <v>1.4999999999999999E-2</v>
      </c>
      <c r="V295" s="160">
        <f>ROUND(E295*U295,2)</f>
        <v>107.73</v>
      </c>
      <c r="W295" s="160"/>
      <c r="X295" s="160" t="s">
        <v>166</v>
      </c>
      <c r="Y295" s="160" t="s">
        <v>167</v>
      </c>
      <c r="Z295" s="149"/>
      <c r="AA295" s="149"/>
      <c r="AB295" s="149"/>
      <c r="AC295" s="149"/>
      <c r="AD295" s="149"/>
      <c r="AE295" s="149"/>
      <c r="AF295" s="149"/>
      <c r="AG295" s="149" t="s">
        <v>168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192" t="s">
        <v>430</v>
      </c>
      <c r="D296" s="162"/>
      <c r="E296" s="163"/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49"/>
      <c r="AA296" s="149"/>
      <c r="AB296" s="149"/>
      <c r="AC296" s="149"/>
      <c r="AD296" s="149"/>
      <c r="AE296" s="149"/>
      <c r="AF296" s="149"/>
      <c r="AG296" s="149" t="s">
        <v>172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3" x14ac:dyDescent="0.2">
      <c r="A297" s="156"/>
      <c r="B297" s="157"/>
      <c r="C297" s="192" t="s">
        <v>431</v>
      </c>
      <c r="D297" s="162"/>
      <c r="E297" s="163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49"/>
      <c r="AA297" s="149"/>
      <c r="AB297" s="149"/>
      <c r="AC297" s="149"/>
      <c r="AD297" s="149"/>
      <c r="AE297" s="149"/>
      <c r="AF297" s="149"/>
      <c r="AG297" s="149" t="s">
        <v>172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3" x14ac:dyDescent="0.2">
      <c r="A298" s="156"/>
      <c r="B298" s="157"/>
      <c r="C298" s="192" t="s">
        <v>432</v>
      </c>
      <c r="D298" s="162"/>
      <c r="E298" s="163">
        <v>3780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49"/>
      <c r="AA298" s="149"/>
      <c r="AB298" s="149"/>
      <c r="AC298" s="149"/>
      <c r="AD298" s="149"/>
      <c r="AE298" s="149"/>
      <c r="AF298" s="149"/>
      <c r="AG298" s="149" t="s">
        <v>172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3" x14ac:dyDescent="0.2">
      <c r="A299" s="156"/>
      <c r="B299" s="157"/>
      <c r="C299" s="192" t="s">
        <v>433</v>
      </c>
      <c r="D299" s="162"/>
      <c r="E299" s="163">
        <v>567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49"/>
      <c r="AA299" s="149"/>
      <c r="AB299" s="149"/>
      <c r="AC299" s="149"/>
      <c r="AD299" s="149"/>
      <c r="AE299" s="149"/>
      <c r="AF299" s="149"/>
      <c r="AG299" s="149" t="s">
        <v>172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92" t="s">
        <v>434</v>
      </c>
      <c r="D300" s="162"/>
      <c r="E300" s="163">
        <v>567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49"/>
      <c r="AA300" s="149"/>
      <c r="AB300" s="149"/>
      <c r="AC300" s="149"/>
      <c r="AD300" s="149"/>
      <c r="AE300" s="149"/>
      <c r="AF300" s="149"/>
      <c r="AG300" s="149" t="s">
        <v>172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92" t="s">
        <v>435</v>
      </c>
      <c r="D301" s="162"/>
      <c r="E301" s="163">
        <v>567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49"/>
      <c r="AA301" s="149"/>
      <c r="AB301" s="149"/>
      <c r="AC301" s="149"/>
      <c r="AD301" s="149"/>
      <c r="AE301" s="149"/>
      <c r="AF301" s="149"/>
      <c r="AG301" s="149" t="s">
        <v>172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92" t="s">
        <v>436</v>
      </c>
      <c r="D302" s="162"/>
      <c r="E302" s="163">
        <v>567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49"/>
      <c r="AA302" s="149"/>
      <c r="AB302" s="149"/>
      <c r="AC302" s="149"/>
      <c r="AD302" s="149"/>
      <c r="AE302" s="149"/>
      <c r="AF302" s="149"/>
      <c r="AG302" s="149" t="s">
        <v>172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92" t="s">
        <v>437</v>
      </c>
      <c r="D303" s="162"/>
      <c r="E303" s="163">
        <v>567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49"/>
      <c r="AA303" s="149"/>
      <c r="AB303" s="149"/>
      <c r="AC303" s="149"/>
      <c r="AD303" s="149"/>
      <c r="AE303" s="149"/>
      <c r="AF303" s="149"/>
      <c r="AG303" s="149" t="s">
        <v>172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192" t="s">
        <v>438</v>
      </c>
      <c r="D304" s="162"/>
      <c r="E304" s="163">
        <v>567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49"/>
      <c r="AA304" s="149"/>
      <c r="AB304" s="149"/>
      <c r="AC304" s="149"/>
      <c r="AD304" s="149"/>
      <c r="AE304" s="149"/>
      <c r="AF304" s="149"/>
      <c r="AG304" s="149" t="s">
        <v>172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 x14ac:dyDescent="0.2">
      <c r="A305" s="174">
        <v>35</v>
      </c>
      <c r="B305" s="175" t="s">
        <v>439</v>
      </c>
      <c r="C305" s="191" t="s">
        <v>440</v>
      </c>
      <c r="D305" s="176" t="s">
        <v>229</v>
      </c>
      <c r="E305" s="177">
        <v>2.52</v>
      </c>
      <c r="F305" s="178"/>
      <c r="G305" s="179">
        <f>ROUND(E305*F305,2)</f>
        <v>0</v>
      </c>
      <c r="H305" s="178"/>
      <c r="I305" s="179">
        <f>ROUND(E305*H305,2)</f>
        <v>0</v>
      </c>
      <c r="J305" s="178"/>
      <c r="K305" s="179">
        <f>ROUND(E305*J305,2)</f>
        <v>0</v>
      </c>
      <c r="L305" s="179">
        <v>21</v>
      </c>
      <c r="M305" s="179">
        <f>G305*(1+L305/100)</f>
        <v>0</v>
      </c>
      <c r="N305" s="177">
        <v>1.17E-2</v>
      </c>
      <c r="O305" s="177">
        <f>ROUND(E305*N305,2)</f>
        <v>0.03</v>
      </c>
      <c r="P305" s="177">
        <v>0</v>
      </c>
      <c r="Q305" s="177">
        <f>ROUND(E305*P305,2)</f>
        <v>0</v>
      </c>
      <c r="R305" s="179" t="s">
        <v>204</v>
      </c>
      <c r="S305" s="179" t="s">
        <v>164</v>
      </c>
      <c r="T305" s="180" t="s">
        <v>165</v>
      </c>
      <c r="U305" s="160">
        <v>0.28999999999999998</v>
      </c>
      <c r="V305" s="160">
        <f>ROUND(E305*U305,2)</f>
        <v>0.73</v>
      </c>
      <c r="W305" s="160"/>
      <c r="X305" s="160" t="s">
        <v>166</v>
      </c>
      <c r="Y305" s="160" t="s">
        <v>167</v>
      </c>
      <c r="Z305" s="149"/>
      <c r="AA305" s="149"/>
      <c r="AB305" s="149"/>
      <c r="AC305" s="149"/>
      <c r="AD305" s="149"/>
      <c r="AE305" s="149"/>
      <c r="AF305" s="149"/>
      <c r="AG305" s="149" t="s">
        <v>168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256" t="s">
        <v>441</v>
      </c>
      <c r="D306" s="257"/>
      <c r="E306" s="257"/>
      <c r="F306" s="257"/>
      <c r="G306" s="257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49"/>
      <c r="AA306" s="149"/>
      <c r="AB306" s="149"/>
      <c r="AC306" s="149"/>
      <c r="AD306" s="149"/>
      <c r="AE306" s="149"/>
      <c r="AF306" s="149"/>
      <c r="AG306" s="149" t="s">
        <v>170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2" x14ac:dyDescent="0.2">
      <c r="A307" s="156"/>
      <c r="B307" s="157"/>
      <c r="C307" s="192" t="s">
        <v>442</v>
      </c>
      <c r="D307" s="162"/>
      <c r="E307" s="163"/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49"/>
      <c r="AA307" s="149"/>
      <c r="AB307" s="149"/>
      <c r="AC307" s="149"/>
      <c r="AD307" s="149"/>
      <c r="AE307" s="149"/>
      <c r="AF307" s="149"/>
      <c r="AG307" s="149" t="s">
        <v>172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3" x14ac:dyDescent="0.2">
      <c r="A308" s="156"/>
      <c r="B308" s="157"/>
      <c r="C308" s="192" t="s">
        <v>171</v>
      </c>
      <c r="D308" s="162"/>
      <c r="E308" s="163"/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49"/>
      <c r="AA308" s="149"/>
      <c r="AB308" s="149"/>
      <c r="AC308" s="149"/>
      <c r="AD308" s="149"/>
      <c r="AE308" s="149"/>
      <c r="AF308" s="149"/>
      <c r="AG308" s="149" t="s">
        <v>172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92" t="s">
        <v>443</v>
      </c>
      <c r="D309" s="162"/>
      <c r="E309" s="163">
        <v>2.52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49"/>
      <c r="AA309" s="149"/>
      <c r="AB309" s="149"/>
      <c r="AC309" s="149"/>
      <c r="AD309" s="149"/>
      <c r="AE309" s="149"/>
      <c r="AF309" s="149"/>
      <c r="AG309" s="149" t="s">
        <v>172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74">
        <v>36</v>
      </c>
      <c r="B310" s="175" t="s">
        <v>444</v>
      </c>
      <c r="C310" s="191" t="s">
        <v>445</v>
      </c>
      <c r="D310" s="176" t="s">
        <v>229</v>
      </c>
      <c r="E310" s="177">
        <v>2.52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2.5000000000000001E-3</v>
      </c>
      <c r="O310" s="177">
        <f>ROUND(E310*N310,2)</f>
        <v>0.01</v>
      </c>
      <c r="P310" s="177">
        <v>0</v>
      </c>
      <c r="Q310" s="177">
        <f>ROUND(E310*P310,2)</f>
        <v>0</v>
      </c>
      <c r="R310" s="179"/>
      <c r="S310" s="179" t="s">
        <v>184</v>
      </c>
      <c r="T310" s="180" t="s">
        <v>185</v>
      </c>
      <c r="U310" s="160">
        <v>0</v>
      </c>
      <c r="V310" s="160">
        <f>ROUND(E310*U310,2)</f>
        <v>0</v>
      </c>
      <c r="W310" s="160"/>
      <c r="X310" s="160" t="s">
        <v>446</v>
      </c>
      <c r="Y310" s="160" t="s">
        <v>167</v>
      </c>
      <c r="Z310" s="149"/>
      <c r="AA310" s="149"/>
      <c r="AB310" s="149"/>
      <c r="AC310" s="149"/>
      <c r="AD310" s="149"/>
      <c r="AE310" s="149"/>
      <c r="AF310" s="149"/>
      <c r="AG310" s="149" t="s">
        <v>447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2" x14ac:dyDescent="0.2">
      <c r="A311" s="156"/>
      <c r="B311" s="157"/>
      <c r="C311" s="192" t="s">
        <v>171</v>
      </c>
      <c r="D311" s="162"/>
      <c r="E311" s="163"/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49"/>
      <c r="AA311" s="149"/>
      <c r="AB311" s="149"/>
      <c r="AC311" s="149"/>
      <c r="AD311" s="149"/>
      <c r="AE311" s="149"/>
      <c r="AF311" s="149"/>
      <c r="AG311" s="149" t="s">
        <v>172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3" x14ac:dyDescent="0.2">
      <c r="A312" s="156"/>
      <c r="B312" s="157"/>
      <c r="C312" s="192" t="s">
        <v>443</v>
      </c>
      <c r="D312" s="162"/>
      <c r="E312" s="163">
        <v>2.52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49"/>
      <c r="AA312" s="149"/>
      <c r="AB312" s="149"/>
      <c r="AC312" s="149"/>
      <c r="AD312" s="149"/>
      <c r="AE312" s="149"/>
      <c r="AF312" s="149"/>
      <c r="AG312" s="149" t="s">
        <v>172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x14ac:dyDescent="0.2">
      <c r="A313" s="167" t="s">
        <v>158</v>
      </c>
      <c r="B313" s="168" t="s">
        <v>81</v>
      </c>
      <c r="C313" s="190" t="s">
        <v>82</v>
      </c>
      <c r="D313" s="169"/>
      <c r="E313" s="170"/>
      <c r="F313" s="171"/>
      <c r="G313" s="171">
        <f>SUMIF(AG314:AG434,"&lt;&gt;NOR",G314:G434)</f>
        <v>0</v>
      </c>
      <c r="H313" s="171"/>
      <c r="I313" s="171">
        <f>SUM(I314:I434)</f>
        <v>0</v>
      </c>
      <c r="J313" s="171"/>
      <c r="K313" s="171">
        <f>SUM(K314:K434)</f>
        <v>0</v>
      </c>
      <c r="L313" s="171"/>
      <c r="M313" s="171">
        <f>SUM(M314:M434)</f>
        <v>0</v>
      </c>
      <c r="N313" s="170"/>
      <c r="O313" s="170">
        <f>SUM(O314:O434)</f>
        <v>0.12</v>
      </c>
      <c r="P313" s="170"/>
      <c r="Q313" s="170">
        <f>SUM(Q314:Q434)</f>
        <v>15.91</v>
      </c>
      <c r="R313" s="171"/>
      <c r="S313" s="171"/>
      <c r="T313" s="172"/>
      <c r="U313" s="166"/>
      <c r="V313" s="166">
        <f>SUM(V314:V434)</f>
        <v>147.05000000000001</v>
      </c>
      <c r="W313" s="166"/>
      <c r="X313" s="166"/>
      <c r="Y313" s="166"/>
      <c r="AG313" t="s">
        <v>159</v>
      </c>
    </row>
    <row r="314" spans="1:60" outlineLevel="1" x14ac:dyDescent="0.2">
      <c r="A314" s="174">
        <v>37</v>
      </c>
      <c r="B314" s="175" t="s">
        <v>448</v>
      </c>
      <c r="C314" s="191" t="s">
        <v>449</v>
      </c>
      <c r="D314" s="176" t="s">
        <v>162</v>
      </c>
      <c r="E314" s="177">
        <v>14.44136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6.7000000000000002E-4</v>
      </c>
      <c r="O314" s="177">
        <f>ROUND(E314*N314,2)</f>
        <v>0.01</v>
      </c>
      <c r="P314" s="177">
        <v>0.18</v>
      </c>
      <c r="Q314" s="177">
        <f>ROUND(E314*P314,2)</f>
        <v>2.6</v>
      </c>
      <c r="R314" s="179" t="s">
        <v>450</v>
      </c>
      <c r="S314" s="179" t="s">
        <v>164</v>
      </c>
      <c r="T314" s="180" t="s">
        <v>165</v>
      </c>
      <c r="U314" s="160">
        <v>0.23200000000000001</v>
      </c>
      <c r="V314" s="160">
        <f>ROUND(E314*U314,2)</f>
        <v>3.35</v>
      </c>
      <c r="W314" s="160"/>
      <c r="X314" s="160" t="s">
        <v>166</v>
      </c>
      <c r="Y314" s="160" t="s">
        <v>167</v>
      </c>
      <c r="Z314" s="149"/>
      <c r="AA314" s="149"/>
      <c r="AB314" s="149"/>
      <c r="AC314" s="149"/>
      <c r="AD314" s="149"/>
      <c r="AE314" s="149"/>
      <c r="AF314" s="149"/>
      <c r="AG314" s="149" t="s">
        <v>168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2.5" outlineLevel="2" x14ac:dyDescent="0.2">
      <c r="A315" s="156"/>
      <c r="B315" s="157"/>
      <c r="C315" s="256" t="s">
        <v>451</v>
      </c>
      <c r="D315" s="257"/>
      <c r="E315" s="257"/>
      <c r="F315" s="257"/>
      <c r="G315" s="257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49"/>
      <c r="AA315" s="149"/>
      <c r="AB315" s="149"/>
      <c r="AC315" s="149"/>
      <c r="AD315" s="149"/>
      <c r="AE315" s="149"/>
      <c r="AF315" s="149"/>
      <c r="AG315" s="149" t="s">
        <v>170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81" t="str">
        <f>C315</f>
        <v>nebo vybourání otvorů průřezové plochy přes 4 m2 v příčkách, včetně pomocného lešení o výšce podlahy do 1900 mm a pro zatížení do 1,5 kPa  (150 kg/m2),</v>
      </c>
      <c r="BB315" s="149"/>
      <c r="BC315" s="149"/>
      <c r="BD315" s="149"/>
      <c r="BE315" s="149"/>
      <c r="BF315" s="149"/>
      <c r="BG315" s="149"/>
      <c r="BH315" s="149"/>
    </row>
    <row r="316" spans="1:60" outlineLevel="2" x14ac:dyDescent="0.2">
      <c r="A316" s="156"/>
      <c r="B316" s="157"/>
      <c r="C316" s="192" t="s">
        <v>176</v>
      </c>
      <c r="D316" s="162"/>
      <c r="E316" s="163"/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49"/>
      <c r="AA316" s="149"/>
      <c r="AB316" s="149"/>
      <c r="AC316" s="149"/>
      <c r="AD316" s="149"/>
      <c r="AE316" s="149"/>
      <c r="AF316" s="149"/>
      <c r="AG316" s="149" t="s">
        <v>172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3" x14ac:dyDescent="0.2">
      <c r="A317" s="156"/>
      <c r="B317" s="157"/>
      <c r="C317" s="192" t="s">
        <v>452</v>
      </c>
      <c r="D317" s="162"/>
      <c r="E317" s="163">
        <v>4.50122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49"/>
      <c r="AA317" s="149"/>
      <c r="AB317" s="149"/>
      <c r="AC317" s="149"/>
      <c r="AD317" s="149"/>
      <c r="AE317" s="149"/>
      <c r="AF317" s="149"/>
      <c r="AG317" s="149" t="s">
        <v>172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3" x14ac:dyDescent="0.2">
      <c r="A318" s="156"/>
      <c r="B318" s="157"/>
      <c r="C318" s="192" t="s">
        <v>171</v>
      </c>
      <c r="D318" s="162"/>
      <c r="E318" s="163"/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49"/>
      <c r="AA318" s="149"/>
      <c r="AB318" s="149"/>
      <c r="AC318" s="149"/>
      <c r="AD318" s="149"/>
      <c r="AE318" s="149"/>
      <c r="AF318" s="149"/>
      <c r="AG318" s="149" t="s">
        <v>172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3" x14ac:dyDescent="0.2">
      <c r="A319" s="156"/>
      <c r="B319" s="157"/>
      <c r="C319" s="192" t="s">
        <v>453</v>
      </c>
      <c r="D319" s="162"/>
      <c r="E319" s="163">
        <v>4.1233500000000003</v>
      </c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49"/>
      <c r="AA319" s="149"/>
      <c r="AB319" s="149"/>
      <c r="AC319" s="149"/>
      <c r="AD319" s="149"/>
      <c r="AE319" s="149"/>
      <c r="AF319" s="149"/>
      <c r="AG319" s="149" t="s">
        <v>172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92" t="s">
        <v>454</v>
      </c>
      <c r="D320" s="162"/>
      <c r="E320" s="163">
        <v>-0.89081999999999995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49"/>
      <c r="AA320" s="149"/>
      <c r="AB320" s="149"/>
      <c r="AC320" s="149"/>
      <c r="AD320" s="149"/>
      <c r="AE320" s="149"/>
      <c r="AF320" s="149"/>
      <c r="AG320" s="149" t="s">
        <v>172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92" t="s">
        <v>455</v>
      </c>
      <c r="D321" s="162"/>
      <c r="E321" s="163">
        <v>8.4892500000000002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49"/>
      <c r="AA321" s="149"/>
      <c r="AB321" s="149"/>
      <c r="AC321" s="149"/>
      <c r="AD321" s="149"/>
      <c r="AE321" s="149"/>
      <c r="AF321" s="149"/>
      <c r="AG321" s="149" t="s">
        <v>172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3" x14ac:dyDescent="0.2">
      <c r="A322" s="156"/>
      <c r="B322" s="157"/>
      <c r="C322" s="192" t="s">
        <v>456</v>
      </c>
      <c r="D322" s="162"/>
      <c r="E322" s="163">
        <v>-1.7816399999999999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49"/>
      <c r="AA322" s="149"/>
      <c r="AB322" s="149"/>
      <c r="AC322" s="149"/>
      <c r="AD322" s="149"/>
      <c r="AE322" s="149"/>
      <c r="AF322" s="149"/>
      <c r="AG322" s="149" t="s">
        <v>172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ht="22.5" outlineLevel="1" x14ac:dyDescent="0.2">
      <c r="A323" s="174">
        <v>38</v>
      </c>
      <c r="B323" s="175" t="s">
        <v>457</v>
      </c>
      <c r="C323" s="191" t="s">
        <v>458</v>
      </c>
      <c r="D323" s="176" t="s">
        <v>162</v>
      </c>
      <c r="E323" s="177">
        <v>60.473700000000001</v>
      </c>
      <c r="F323" s="178"/>
      <c r="G323" s="179">
        <f>ROUND(E323*F323,2)</f>
        <v>0</v>
      </c>
      <c r="H323" s="178"/>
      <c r="I323" s="179">
        <f>ROUND(E323*H323,2)</f>
        <v>0</v>
      </c>
      <c r="J323" s="178"/>
      <c r="K323" s="179">
        <f>ROUND(E323*J323,2)</f>
        <v>0</v>
      </c>
      <c r="L323" s="179">
        <v>21</v>
      </c>
      <c r="M323" s="179">
        <f>G323*(1+L323/100)</f>
        <v>0</v>
      </c>
      <c r="N323" s="177">
        <v>3.3E-4</v>
      </c>
      <c r="O323" s="177">
        <f>ROUND(E323*N323,2)</f>
        <v>0.02</v>
      </c>
      <c r="P323" s="177">
        <v>1.183E-2</v>
      </c>
      <c r="Q323" s="177">
        <f>ROUND(E323*P323,2)</f>
        <v>0.72</v>
      </c>
      <c r="R323" s="179" t="s">
        <v>450</v>
      </c>
      <c r="S323" s="179" t="s">
        <v>164</v>
      </c>
      <c r="T323" s="180" t="s">
        <v>165</v>
      </c>
      <c r="U323" s="160">
        <v>0.34599999999999997</v>
      </c>
      <c r="V323" s="160">
        <f>ROUND(E323*U323,2)</f>
        <v>20.92</v>
      </c>
      <c r="W323" s="160"/>
      <c r="X323" s="160" t="s">
        <v>166</v>
      </c>
      <c r="Y323" s="160" t="s">
        <v>167</v>
      </c>
      <c r="Z323" s="149"/>
      <c r="AA323" s="149"/>
      <c r="AB323" s="149"/>
      <c r="AC323" s="149"/>
      <c r="AD323" s="149"/>
      <c r="AE323" s="149"/>
      <c r="AF323" s="149"/>
      <c r="AG323" s="149" t="s">
        <v>168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2" x14ac:dyDescent="0.2">
      <c r="A324" s="156"/>
      <c r="B324" s="157"/>
      <c r="C324" s="192" t="s">
        <v>176</v>
      </c>
      <c r="D324" s="162"/>
      <c r="E324" s="163"/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49"/>
      <c r="AA324" s="149"/>
      <c r="AB324" s="149"/>
      <c r="AC324" s="149"/>
      <c r="AD324" s="149"/>
      <c r="AE324" s="149"/>
      <c r="AF324" s="149"/>
      <c r="AG324" s="149" t="s">
        <v>172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3" x14ac:dyDescent="0.2">
      <c r="A325" s="156"/>
      <c r="B325" s="157"/>
      <c r="C325" s="192" t="s">
        <v>459</v>
      </c>
      <c r="D325" s="162"/>
      <c r="E325" s="163">
        <v>2.3940000000000001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49"/>
      <c r="AA325" s="149"/>
      <c r="AB325" s="149"/>
      <c r="AC325" s="149"/>
      <c r="AD325" s="149"/>
      <c r="AE325" s="149"/>
      <c r="AF325" s="149"/>
      <c r="AG325" s="149" t="s">
        <v>172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3" x14ac:dyDescent="0.2">
      <c r="A326" s="156"/>
      <c r="B326" s="157"/>
      <c r="C326" s="192" t="s">
        <v>460</v>
      </c>
      <c r="D326" s="162"/>
      <c r="E326" s="163">
        <v>1.6379999999999999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49"/>
      <c r="AA326" s="149"/>
      <c r="AB326" s="149"/>
      <c r="AC326" s="149"/>
      <c r="AD326" s="149"/>
      <c r="AE326" s="149"/>
      <c r="AF326" s="149"/>
      <c r="AG326" s="149" t="s">
        <v>172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3" x14ac:dyDescent="0.2">
      <c r="A327" s="156"/>
      <c r="B327" s="157"/>
      <c r="C327" s="192" t="s">
        <v>171</v>
      </c>
      <c r="D327" s="162"/>
      <c r="E327" s="163"/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49"/>
      <c r="AA327" s="149"/>
      <c r="AB327" s="149"/>
      <c r="AC327" s="149"/>
      <c r="AD327" s="149"/>
      <c r="AE327" s="149"/>
      <c r="AF327" s="149"/>
      <c r="AG327" s="149" t="s">
        <v>172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92" t="s">
        <v>461</v>
      </c>
      <c r="D328" s="162"/>
      <c r="E328" s="163">
        <v>1.89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49"/>
      <c r="AA328" s="149"/>
      <c r="AB328" s="149"/>
      <c r="AC328" s="149"/>
      <c r="AD328" s="149"/>
      <c r="AE328" s="149"/>
      <c r="AF328" s="149"/>
      <c r="AG328" s="149" t="s">
        <v>172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92" t="s">
        <v>462</v>
      </c>
      <c r="D329" s="162"/>
      <c r="E329" s="163">
        <v>2.1419999999999999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49"/>
      <c r="AA329" s="149"/>
      <c r="AB329" s="149"/>
      <c r="AC329" s="149"/>
      <c r="AD329" s="149"/>
      <c r="AE329" s="149"/>
      <c r="AF329" s="149"/>
      <c r="AG329" s="149" t="s">
        <v>172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92" t="s">
        <v>463</v>
      </c>
      <c r="D330" s="162"/>
      <c r="E330" s="163">
        <v>0.94499999999999995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49"/>
      <c r="AA330" s="149"/>
      <c r="AB330" s="149"/>
      <c r="AC330" s="149"/>
      <c r="AD330" s="149"/>
      <c r="AE330" s="149"/>
      <c r="AF330" s="149"/>
      <c r="AG330" s="149" t="s">
        <v>172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92" t="s">
        <v>215</v>
      </c>
      <c r="D331" s="162"/>
      <c r="E331" s="163"/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49"/>
      <c r="AA331" s="149"/>
      <c r="AB331" s="149"/>
      <c r="AC331" s="149"/>
      <c r="AD331" s="149"/>
      <c r="AE331" s="149"/>
      <c r="AF331" s="149"/>
      <c r="AG331" s="149" t="s">
        <v>172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92" t="s">
        <v>216</v>
      </c>
      <c r="D332" s="162"/>
      <c r="E332" s="163">
        <v>11.421900000000001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49"/>
      <c r="AA332" s="149"/>
      <c r="AB332" s="149"/>
      <c r="AC332" s="149"/>
      <c r="AD332" s="149"/>
      <c r="AE332" s="149"/>
      <c r="AF332" s="149"/>
      <c r="AG332" s="149" t="s">
        <v>172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92" t="s">
        <v>217</v>
      </c>
      <c r="D333" s="162"/>
      <c r="E333" s="163"/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49"/>
      <c r="AA333" s="149"/>
      <c r="AB333" s="149"/>
      <c r="AC333" s="149"/>
      <c r="AD333" s="149"/>
      <c r="AE333" s="149"/>
      <c r="AF333" s="149"/>
      <c r="AG333" s="149" t="s">
        <v>172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92" t="s">
        <v>218</v>
      </c>
      <c r="D334" s="162"/>
      <c r="E334" s="163">
        <v>11.421900000000001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49"/>
      <c r="AA334" s="149"/>
      <c r="AB334" s="149"/>
      <c r="AC334" s="149"/>
      <c r="AD334" s="149"/>
      <c r="AE334" s="149"/>
      <c r="AF334" s="149"/>
      <c r="AG334" s="149" t="s">
        <v>172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92" t="s">
        <v>219</v>
      </c>
      <c r="D335" s="162"/>
      <c r="E335" s="163"/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49"/>
      <c r="AA335" s="149"/>
      <c r="AB335" s="149"/>
      <c r="AC335" s="149"/>
      <c r="AD335" s="149"/>
      <c r="AE335" s="149"/>
      <c r="AF335" s="149"/>
      <c r="AG335" s="149" t="s">
        <v>172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92" t="s">
        <v>220</v>
      </c>
      <c r="D336" s="162"/>
      <c r="E336" s="163">
        <v>11.421900000000001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49"/>
      <c r="AA336" s="149"/>
      <c r="AB336" s="149"/>
      <c r="AC336" s="149"/>
      <c r="AD336" s="149"/>
      <c r="AE336" s="149"/>
      <c r="AF336" s="149"/>
      <c r="AG336" s="149" t="s">
        <v>172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3" x14ac:dyDescent="0.2">
      <c r="A337" s="156"/>
      <c r="B337" s="157"/>
      <c r="C337" s="192" t="s">
        <v>221</v>
      </c>
      <c r="D337" s="162"/>
      <c r="E337" s="163"/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49"/>
      <c r="AA337" s="149"/>
      <c r="AB337" s="149"/>
      <c r="AC337" s="149"/>
      <c r="AD337" s="149"/>
      <c r="AE337" s="149"/>
      <c r="AF337" s="149"/>
      <c r="AG337" s="149" t="s">
        <v>172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92" t="s">
        <v>464</v>
      </c>
      <c r="D338" s="162"/>
      <c r="E338" s="163">
        <v>17.199000000000002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49"/>
      <c r="AA338" s="149"/>
      <c r="AB338" s="149"/>
      <c r="AC338" s="149"/>
      <c r="AD338" s="149"/>
      <c r="AE338" s="149"/>
      <c r="AF338" s="149"/>
      <c r="AG338" s="149" t="s">
        <v>172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t="22.5" outlineLevel="1" x14ac:dyDescent="0.2">
      <c r="A339" s="174">
        <v>39</v>
      </c>
      <c r="B339" s="175" t="s">
        <v>465</v>
      </c>
      <c r="C339" s="191" t="s">
        <v>466</v>
      </c>
      <c r="D339" s="176" t="s">
        <v>162</v>
      </c>
      <c r="E339" s="177">
        <v>211.554</v>
      </c>
      <c r="F339" s="178"/>
      <c r="G339" s="179">
        <f>ROUND(E339*F339,2)</f>
        <v>0</v>
      </c>
      <c r="H339" s="178"/>
      <c r="I339" s="179">
        <f>ROUND(E339*H339,2)</f>
        <v>0</v>
      </c>
      <c r="J339" s="178"/>
      <c r="K339" s="179">
        <f>ROUND(E339*J339,2)</f>
        <v>0</v>
      </c>
      <c r="L339" s="179">
        <v>21</v>
      </c>
      <c r="M339" s="179">
        <f>G339*(1+L339/100)</f>
        <v>0</v>
      </c>
      <c r="N339" s="177">
        <v>3.3E-4</v>
      </c>
      <c r="O339" s="177">
        <f>ROUND(E339*N339,2)</f>
        <v>7.0000000000000007E-2</v>
      </c>
      <c r="P339" s="177">
        <v>1.068E-2</v>
      </c>
      <c r="Q339" s="177">
        <f>ROUND(E339*P339,2)</f>
        <v>2.2599999999999998</v>
      </c>
      <c r="R339" s="179" t="s">
        <v>450</v>
      </c>
      <c r="S339" s="179" t="s">
        <v>164</v>
      </c>
      <c r="T339" s="180" t="s">
        <v>165</v>
      </c>
      <c r="U339" s="160">
        <v>0.21099999999999999</v>
      </c>
      <c r="V339" s="160">
        <f>ROUND(E339*U339,2)</f>
        <v>44.64</v>
      </c>
      <c r="W339" s="160"/>
      <c r="X339" s="160" t="s">
        <v>166</v>
      </c>
      <c r="Y339" s="160" t="s">
        <v>167</v>
      </c>
      <c r="Z339" s="149"/>
      <c r="AA339" s="149"/>
      <c r="AB339" s="149"/>
      <c r="AC339" s="149"/>
      <c r="AD339" s="149"/>
      <c r="AE339" s="149"/>
      <c r="AF339" s="149"/>
      <c r="AG339" s="149" t="s">
        <v>168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2" x14ac:dyDescent="0.2">
      <c r="A340" s="156"/>
      <c r="B340" s="157"/>
      <c r="C340" s="192" t="s">
        <v>176</v>
      </c>
      <c r="D340" s="162"/>
      <c r="E340" s="163"/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49"/>
      <c r="AA340" s="149"/>
      <c r="AB340" s="149"/>
      <c r="AC340" s="149"/>
      <c r="AD340" s="149"/>
      <c r="AE340" s="149"/>
      <c r="AF340" s="149"/>
      <c r="AG340" s="149" t="s">
        <v>172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3" x14ac:dyDescent="0.2">
      <c r="A341" s="156"/>
      <c r="B341" s="157"/>
      <c r="C341" s="192" t="s">
        <v>386</v>
      </c>
      <c r="D341" s="162"/>
      <c r="E341" s="163">
        <v>28.475999999999999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49"/>
      <c r="AA341" s="149"/>
      <c r="AB341" s="149"/>
      <c r="AC341" s="149"/>
      <c r="AD341" s="149"/>
      <c r="AE341" s="149"/>
      <c r="AF341" s="149"/>
      <c r="AG341" s="149" t="s">
        <v>172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3" x14ac:dyDescent="0.2">
      <c r="A342" s="156"/>
      <c r="B342" s="157"/>
      <c r="C342" s="192" t="s">
        <v>391</v>
      </c>
      <c r="D342" s="162"/>
      <c r="E342" s="163">
        <v>5.3550000000000004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49"/>
      <c r="AA342" s="149"/>
      <c r="AB342" s="149"/>
      <c r="AC342" s="149"/>
      <c r="AD342" s="149"/>
      <c r="AE342" s="149"/>
      <c r="AF342" s="149"/>
      <c r="AG342" s="149" t="s">
        <v>172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3" x14ac:dyDescent="0.2">
      <c r="A343" s="156"/>
      <c r="B343" s="157"/>
      <c r="C343" s="192" t="s">
        <v>392</v>
      </c>
      <c r="D343" s="162"/>
      <c r="E343" s="163">
        <v>2.331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49"/>
      <c r="AA343" s="149"/>
      <c r="AB343" s="149"/>
      <c r="AC343" s="149"/>
      <c r="AD343" s="149"/>
      <c r="AE343" s="149"/>
      <c r="AF343" s="149"/>
      <c r="AG343" s="149" t="s">
        <v>172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3" x14ac:dyDescent="0.2">
      <c r="A344" s="156"/>
      <c r="B344" s="157"/>
      <c r="C344" s="192" t="s">
        <v>393</v>
      </c>
      <c r="D344" s="162"/>
      <c r="E344" s="163">
        <v>1.9530000000000001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49"/>
      <c r="AA344" s="149"/>
      <c r="AB344" s="149"/>
      <c r="AC344" s="149"/>
      <c r="AD344" s="149"/>
      <c r="AE344" s="149"/>
      <c r="AF344" s="149"/>
      <c r="AG344" s="149" t="s">
        <v>172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3" x14ac:dyDescent="0.2">
      <c r="A345" s="156"/>
      <c r="B345" s="157"/>
      <c r="C345" s="192" t="s">
        <v>171</v>
      </c>
      <c r="D345" s="162"/>
      <c r="E345" s="163"/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49"/>
      <c r="AA345" s="149"/>
      <c r="AB345" s="149"/>
      <c r="AC345" s="149"/>
      <c r="AD345" s="149"/>
      <c r="AE345" s="149"/>
      <c r="AF345" s="149"/>
      <c r="AG345" s="149" t="s">
        <v>172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3" x14ac:dyDescent="0.2">
      <c r="A346" s="156"/>
      <c r="B346" s="157"/>
      <c r="C346" s="192" t="s">
        <v>395</v>
      </c>
      <c r="D346" s="162"/>
      <c r="E346" s="163">
        <v>100.73699999999999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49"/>
      <c r="AA346" s="149"/>
      <c r="AB346" s="149"/>
      <c r="AC346" s="149"/>
      <c r="AD346" s="149"/>
      <c r="AE346" s="149"/>
      <c r="AF346" s="149"/>
      <c r="AG346" s="149" t="s">
        <v>172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192" t="s">
        <v>398</v>
      </c>
      <c r="D347" s="162"/>
      <c r="E347" s="163">
        <v>6.2370000000000001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49"/>
      <c r="AA347" s="149"/>
      <c r="AB347" s="149"/>
      <c r="AC347" s="149"/>
      <c r="AD347" s="149"/>
      <c r="AE347" s="149"/>
      <c r="AF347" s="149"/>
      <c r="AG347" s="149" t="s">
        <v>172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3" x14ac:dyDescent="0.2">
      <c r="A348" s="156"/>
      <c r="B348" s="157"/>
      <c r="C348" s="192" t="s">
        <v>401</v>
      </c>
      <c r="D348" s="162"/>
      <c r="E348" s="163">
        <v>4.032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49"/>
      <c r="AA348" s="149"/>
      <c r="AB348" s="149"/>
      <c r="AC348" s="149"/>
      <c r="AD348" s="149"/>
      <c r="AE348" s="149"/>
      <c r="AF348" s="149"/>
      <c r="AG348" s="149" t="s">
        <v>172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3" x14ac:dyDescent="0.2">
      <c r="A349" s="156"/>
      <c r="B349" s="157"/>
      <c r="C349" s="192" t="s">
        <v>402</v>
      </c>
      <c r="D349" s="162"/>
      <c r="E349" s="163">
        <v>2.835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49"/>
      <c r="AA349" s="149"/>
      <c r="AB349" s="149"/>
      <c r="AC349" s="149"/>
      <c r="AD349" s="149"/>
      <c r="AE349" s="149"/>
      <c r="AF349" s="149"/>
      <c r="AG349" s="149" t="s">
        <v>172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92" t="s">
        <v>405</v>
      </c>
      <c r="D350" s="162"/>
      <c r="E350" s="163"/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49"/>
      <c r="AA350" s="149"/>
      <c r="AB350" s="149"/>
      <c r="AC350" s="149"/>
      <c r="AD350" s="149"/>
      <c r="AE350" s="149"/>
      <c r="AF350" s="149"/>
      <c r="AG350" s="149" t="s">
        <v>172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92" t="s">
        <v>406</v>
      </c>
      <c r="D351" s="162"/>
      <c r="E351" s="163">
        <v>57.078000000000003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49"/>
      <c r="AA351" s="149"/>
      <c r="AB351" s="149"/>
      <c r="AC351" s="149"/>
      <c r="AD351" s="149"/>
      <c r="AE351" s="149"/>
      <c r="AF351" s="149"/>
      <c r="AG351" s="149" t="s">
        <v>172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3" x14ac:dyDescent="0.2">
      <c r="A352" s="156"/>
      <c r="B352" s="157"/>
      <c r="C352" s="192" t="s">
        <v>221</v>
      </c>
      <c r="D352" s="162"/>
      <c r="E352" s="163"/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49"/>
      <c r="AA352" s="149"/>
      <c r="AB352" s="149"/>
      <c r="AC352" s="149"/>
      <c r="AD352" s="149"/>
      <c r="AE352" s="149"/>
      <c r="AF352" s="149"/>
      <c r="AG352" s="149" t="s">
        <v>172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3" x14ac:dyDescent="0.2">
      <c r="A353" s="156"/>
      <c r="B353" s="157"/>
      <c r="C353" s="192" t="s">
        <v>427</v>
      </c>
      <c r="D353" s="162"/>
      <c r="E353" s="163">
        <v>2.52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49"/>
      <c r="AA353" s="149"/>
      <c r="AB353" s="149"/>
      <c r="AC353" s="149"/>
      <c r="AD353" s="149"/>
      <c r="AE353" s="149"/>
      <c r="AF353" s="149"/>
      <c r="AG353" s="149" t="s">
        <v>172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ht="22.5" outlineLevel="1" x14ac:dyDescent="0.2">
      <c r="A354" s="174">
        <v>40</v>
      </c>
      <c r="B354" s="175" t="s">
        <v>467</v>
      </c>
      <c r="C354" s="191" t="s">
        <v>468</v>
      </c>
      <c r="D354" s="176" t="s">
        <v>298</v>
      </c>
      <c r="E354" s="177">
        <v>0.51590999999999998</v>
      </c>
      <c r="F354" s="178"/>
      <c r="G354" s="179">
        <f>ROUND(E354*F354,2)</f>
        <v>0</v>
      </c>
      <c r="H354" s="178"/>
      <c r="I354" s="179">
        <f>ROUND(E354*H354,2)</f>
        <v>0</v>
      </c>
      <c r="J354" s="178"/>
      <c r="K354" s="179">
        <f>ROUND(E354*J354,2)</f>
        <v>0</v>
      </c>
      <c r="L354" s="179">
        <v>21</v>
      </c>
      <c r="M354" s="179">
        <f>G354*(1+L354/100)</f>
        <v>0</v>
      </c>
      <c r="N354" s="177">
        <v>0</v>
      </c>
      <c r="O354" s="177">
        <f>ROUND(E354*N354,2)</f>
        <v>0</v>
      </c>
      <c r="P354" s="177">
        <v>2.2000000000000002</v>
      </c>
      <c r="Q354" s="177">
        <f>ROUND(E354*P354,2)</f>
        <v>1.1399999999999999</v>
      </c>
      <c r="R354" s="179" t="s">
        <v>450</v>
      </c>
      <c r="S354" s="179" t="s">
        <v>164</v>
      </c>
      <c r="T354" s="180" t="s">
        <v>165</v>
      </c>
      <c r="U354" s="160">
        <v>10.88</v>
      </c>
      <c r="V354" s="160">
        <f>ROUND(E354*U354,2)</f>
        <v>5.61</v>
      </c>
      <c r="W354" s="160"/>
      <c r="X354" s="160" t="s">
        <v>166</v>
      </c>
      <c r="Y354" s="160" t="s">
        <v>167</v>
      </c>
      <c r="Z354" s="149"/>
      <c r="AA354" s="149"/>
      <c r="AB354" s="149"/>
      <c r="AC354" s="149"/>
      <c r="AD354" s="149"/>
      <c r="AE354" s="149"/>
      <c r="AF354" s="149"/>
      <c r="AG354" s="149" t="s">
        <v>168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2" x14ac:dyDescent="0.2">
      <c r="A355" s="156"/>
      <c r="B355" s="157"/>
      <c r="C355" s="192" t="s">
        <v>301</v>
      </c>
      <c r="D355" s="162"/>
      <c r="E355" s="163"/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49"/>
      <c r="AA355" s="149"/>
      <c r="AB355" s="149"/>
      <c r="AC355" s="149"/>
      <c r="AD355" s="149"/>
      <c r="AE355" s="149"/>
      <c r="AF355" s="149"/>
      <c r="AG355" s="149" t="s">
        <v>172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3" x14ac:dyDescent="0.2">
      <c r="A356" s="156"/>
      <c r="B356" s="157"/>
      <c r="C356" s="192" t="s">
        <v>302</v>
      </c>
      <c r="D356" s="162"/>
      <c r="E356" s="163"/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49"/>
      <c r="AA356" s="149"/>
      <c r="AB356" s="149"/>
      <c r="AC356" s="149"/>
      <c r="AD356" s="149"/>
      <c r="AE356" s="149"/>
      <c r="AF356" s="149"/>
      <c r="AG356" s="149" t="s">
        <v>172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92" t="s">
        <v>469</v>
      </c>
      <c r="D357" s="162"/>
      <c r="E357" s="163">
        <v>0.15561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49"/>
      <c r="AA357" s="149"/>
      <c r="AB357" s="149"/>
      <c r="AC357" s="149"/>
      <c r="AD357" s="149"/>
      <c r="AE357" s="149"/>
      <c r="AF357" s="149"/>
      <c r="AG357" s="149" t="s">
        <v>172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3" x14ac:dyDescent="0.2">
      <c r="A358" s="156"/>
      <c r="B358" s="157"/>
      <c r="C358" s="192" t="s">
        <v>470</v>
      </c>
      <c r="D358" s="162"/>
      <c r="E358" s="163">
        <v>0.10647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49"/>
      <c r="AA358" s="149"/>
      <c r="AB358" s="149"/>
      <c r="AC358" s="149"/>
      <c r="AD358" s="149"/>
      <c r="AE358" s="149"/>
      <c r="AF358" s="149"/>
      <c r="AG358" s="149" t="s">
        <v>172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3" x14ac:dyDescent="0.2">
      <c r="A359" s="156"/>
      <c r="B359" s="157"/>
      <c r="C359" s="192" t="s">
        <v>171</v>
      </c>
      <c r="D359" s="162"/>
      <c r="E359" s="163"/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49"/>
      <c r="AA359" s="149"/>
      <c r="AB359" s="149"/>
      <c r="AC359" s="149"/>
      <c r="AD359" s="149"/>
      <c r="AE359" s="149"/>
      <c r="AF359" s="149"/>
      <c r="AG359" s="149" t="s">
        <v>172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92" t="s">
        <v>471</v>
      </c>
      <c r="D360" s="162"/>
      <c r="E360" s="163">
        <v>9.6390000000000003E-2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49"/>
      <c r="AA360" s="149"/>
      <c r="AB360" s="149"/>
      <c r="AC360" s="149"/>
      <c r="AD360" s="149"/>
      <c r="AE360" s="149"/>
      <c r="AF360" s="149"/>
      <c r="AG360" s="149" t="s">
        <v>172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3" x14ac:dyDescent="0.2">
      <c r="A361" s="156"/>
      <c r="B361" s="157"/>
      <c r="C361" s="192" t="s">
        <v>472</v>
      </c>
      <c r="D361" s="162"/>
      <c r="E361" s="163">
        <v>0.10924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49"/>
      <c r="AA361" s="149"/>
      <c r="AB361" s="149"/>
      <c r="AC361" s="149"/>
      <c r="AD361" s="149"/>
      <c r="AE361" s="149"/>
      <c r="AF361" s="149"/>
      <c r="AG361" s="149" t="s">
        <v>172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3" x14ac:dyDescent="0.2">
      <c r="A362" s="156"/>
      <c r="B362" s="157"/>
      <c r="C362" s="192" t="s">
        <v>473</v>
      </c>
      <c r="D362" s="162"/>
      <c r="E362" s="163">
        <v>4.82E-2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49"/>
      <c r="AA362" s="149"/>
      <c r="AB362" s="149"/>
      <c r="AC362" s="149"/>
      <c r="AD362" s="149"/>
      <c r="AE362" s="149"/>
      <c r="AF362" s="149"/>
      <c r="AG362" s="149" t="s">
        <v>172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ht="22.5" outlineLevel="1" x14ac:dyDescent="0.2">
      <c r="A363" s="174">
        <v>41</v>
      </c>
      <c r="B363" s="175" t="s">
        <v>474</v>
      </c>
      <c r="C363" s="191" t="s">
        <v>475</v>
      </c>
      <c r="D363" s="176" t="s">
        <v>162</v>
      </c>
      <c r="E363" s="177">
        <v>8.5679999999999996</v>
      </c>
      <c r="F363" s="178"/>
      <c r="G363" s="179">
        <f>ROUND(E363*F363,2)</f>
        <v>0</v>
      </c>
      <c r="H363" s="178"/>
      <c r="I363" s="179">
        <f>ROUND(E363*H363,2)</f>
        <v>0</v>
      </c>
      <c r="J363" s="178"/>
      <c r="K363" s="179">
        <f>ROUND(E363*J363,2)</f>
        <v>0</v>
      </c>
      <c r="L363" s="179">
        <v>21</v>
      </c>
      <c r="M363" s="179">
        <f>G363*(1+L363/100)</f>
        <v>0</v>
      </c>
      <c r="N363" s="177">
        <v>0</v>
      </c>
      <c r="O363" s="177">
        <f>ROUND(E363*N363,2)</f>
        <v>0</v>
      </c>
      <c r="P363" s="177">
        <v>1.26E-2</v>
      </c>
      <c r="Q363" s="177">
        <f>ROUND(E363*P363,2)</f>
        <v>0.11</v>
      </c>
      <c r="R363" s="179" t="s">
        <v>450</v>
      </c>
      <c r="S363" s="179" t="s">
        <v>164</v>
      </c>
      <c r="T363" s="180" t="s">
        <v>165</v>
      </c>
      <c r="U363" s="160">
        <v>0.33</v>
      </c>
      <c r="V363" s="160">
        <f>ROUND(E363*U363,2)</f>
        <v>2.83</v>
      </c>
      <c r="W363" s="160"/>
      <c r="X363" s="160" t="s">
        <v>166</v>
      </c>
      <c r="Y363" s="160" t="s">
        <v>167</v>
      </c>
      <c r="Z363" s="149"/>
      <c r="AA363" s="149"/>
      <c r="AB363" s="149"/>
      <c r="AC363" s="149"/>
      <c r="AD363" s="149"/>
      <c r="AE363" s="149"/>
      <c r="AF363" s="149"/>
      <c r="AG363" s="149" t="s">
        <v>168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2" x14ac:dyDescent="0.2">
      <c r="A364" s="156"/>
      <c r="B364" s="157"/>
      <c r="C364" s="192" t="s">
        <v>176</v>
      </c>
      <c r="D364" s="162"/>
      <c r="E364" s="163"/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49"/>
      <c r="AA364" s="149"/>
      <c r="AB364" s="149"/>
      <c r="AC364" s="149"/>
      <c r="AD364" s="149"/>
      <c r="AE364" s="149"/>
      <c r="AF364" s="149"/>
      <c r="AG364" s="149" t="s">
        <v>172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3" x14ac:dyDescent="0.2">
      <c r="A365" s="156"/>
      <c r="B365" s="157"/>
      <c r="C365" s="192" t="s">
        <v>476</v>
      </c>
      <c r="D365" s="162"/>
      <c r="E365" s="163">
        <v>3.843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49"/>
      <c r="AA365" s="149"/>
      <c r="AB365" s="149"/>
      <c r="AC365" s="149"/>
      <c r="AD365" s="149"/>
      <c r="AE365" s="149"/>
      <c r="AF365" s="149"/>
      <c r="AG365" s="149" t="s">
        <v>172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3" x14ac:dyDescent="0.2">
      <c r="A366" s="156"/>
      <c r="B366" s="157"/>
      <c r="C366" s="192" t="s">
        <v>477</v>
      </c>
      <c r="D366" s="162"/>
      <c r="E366" s="163">
        <v>4.7249999999999996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49"/>
      <c r="AA366" s="149"/>
      <c r="AB366" s="149"/>
      <c r="AC366" s="149"/>
      <c r="AD366" s="149"/>
      <c r="AE366" s="149"/>
      <c r="AF366" s="149"/>
      <c r="AG366" s="149" t="s">
        <v>172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4">
        <v>42</v>
      </c>
      <c r="B367" s="175" t="s">
        <v>478</v>
      </c>
      <c r="C367" s="191" t="s">
        <v>479</v>
      </c>
      <c r="D367" s="176" t="s">
        <v>162</v>
      </c>
      <c r="E367" s="177">
        <v>9.0090000000000003</v>
      </c>
      <c r="F367" s="178"/>
      <c r="G367" s="179">
        <f>ROUND(E367*F367,2)</f>
        <v>0</v>
      </c>
      <c r="H367" s="178"/>
      <c r="I367" s="179">
        <f>ROUND(E367*H367,2)</f>
        <v>0</v>
      </c>
      <c r="J367" s="178"/>
      <c r="K367" s="179">
        <f>ROUND(E367*J367,2)</f>
        <v>0</v>
      </c>
      <c r="L367" s="179">
        <v>21</v>
      </c>
      <c r="M367" s="179">
        <f>G367*(1+L367/100)</f>
        <v>0</v>
      </c>
      <c r="N367" s="177">
        <v>0</v>
      </c>
      <c r="O367" s="177">
        <f>ROUND(E367*N367,2)</f>
        <v>0</v>
      </c>
      <c r="P367" s="177">
        <v>0.02</v>
      </c>
      <c r="Q367" s="177">
        <f>ROUND(E367*P367,2)</f>
        <v>0.18</v>
      </c>
      <c r="R367" s="179" t="s">
        <v>450</v>
      </c>
      <c r="S367" s="179" t="s">
        <v>164</v>
      </c>
      <c r="T367" s="180" t="s">
        <v>165</v>
      </c>
      <c r="U367" s="160">
        <v>0.14699999999999999</v>
      </c>
      <c r="V367" s="160">
        <f>ROUND(E367*U367,2)</f>
        <v>1.32</v>
      </c>
      <c r="W367" s="160"/>
      <c r="X367" s="160" t="s">
        <v>166</v>
      </c>
      <c r="Y367" s="160" t="s">
        <v>167</v>
      </c>
      <c r="Z367" s="149"/>
      <c r="AA367" s="149"/>
      <c r="AB367" s="149"/>
      <c r="AC367" s="149"/>
      <c r="AD367" s="149"/>
      <c r="AE367" s="149"/>
      <c r="AF367" s="149"/>
      <c r="AG367" s="149" t="s">
        <v>168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2" x14ac:dyDescent="0.2">
      <c r="A368" s="156"/>
      <c r="B368" s="157"/>
      <c r="C368" s="256" t="s">
        <v>480</v>
      </c>
      <c r="D368" s="257"/>
      <c r="E368" s="257"/>
      <c r="F368" s="257"/>
      <c r="G368" s="257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49"/>
      <c r="AA368" s="149"/>
      <c r="AB368" s="149"/>
      <c r="AC368" s="149"/>
      <c r="AD368" s="149"/>
      <c r="AE368" s="149"/>
      <c r="AF368" s="149"/>
      <c r="AG368" s="149" t="s">
        <v>170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2" x14ac:dyDescent="0.2">
      <c r="A369" s="156"/>
      <c r="B369" s="157"/>
      <c r="C369" s="192" t="s">
        <v>301</v>
      </c>
      <c r="D369" s="162"/>
      <c r="E369" s="163"/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49"/>
      <c r="AA369" s="149"/>
      <c r="AB369" s="149"/>
      <c r="AC369" s="149"/>
      <c r="AD369" s="149"/>
      <c r="AE369" s="149"/>
      <c r="AF369" s="149"/>
      <c r="AG369" s="149" t="s">
        <v>172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3" x14ac:dyDescent="0.2">
      <c r="A370" s="156"/>
      <c r="B370" s="157"/>
      <c r="C370" s="192" t="s">
        <v>302</v>
      </c>
      <c r="D370" s="162"/>
      <c r="E370" s="163"/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60"/>
      <c r="Z370" s="149"/>
      <c r="AA370" s="149"/>
      <c r="AB370" s="149"/>
      <c r="AC370" s="149"/>
      <c r="AD370" s="149"/>
      <c r="AE370" s="149"/>
      <c r="AF370" s="149"/>
      <c r="AG370" s="149" t="s">
        <v>172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3" x14ac:dyDescent="0.2">
      <c r="A371" s="156"/>
      <c r="B371" s="157"/>
      <c r="C371" s="192" t="s">
        <v>481</v>
      </c>
      <c r="D371" s="162"/>
      <c r="E371" s="163">
        <v>2.3940000000000001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49"/>
      <c r="AA371" s="149"/>
      <c r="AB371" s="149"/>
      <c r="AC371" s="149"/>
      <c r="AD371" s="149"/>
      <c r="AE371" s="149"/>
      <c r="AF371" s="149"/>
      <c r="AG371" s="149" t="s">
        <v>172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3" x14ac:dyDescent="0.2">
      <c r="A372" s="156"/>
      <c r="B372" s="157"/>
      <c r="C372" s="192" t="s">
        <v>482</v>
      </c>
      <c r="D372" s="162"/>
      <c r="E372" s="163">
        <v>1.6379999999999999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49"/>
      <c r="AA372" s="149"/>
      <c r="AB372" s="149"/>
      <c r="AC372" s="149"/>
      <c r="AD372" s="149"/>
      <c r="AE372" s="149"/>
      <c r="AF372" s="149"/>
      <c r="AG372" s="149" t="s">
        <v>172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 x14ac:dyDescent="0.2">
      <c r="A373" s="156"/>
      <c r="B373" s="157"/>
      <c r="C373" s="192" t="s">
        <v>171</v>
      </c>
      <c r="D373" s="162"/>
      <c r="E373" s="163"/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49"/>
      <c r="AA373" s="149"/>
      <c r="AB373" s="149"/>
      <c r="AC373" s="149"/>
      <c r="AD373" s="149"/>
      <c r="AE373" s="149"/>
      <c r="AF373" s="149"/>
      <c r="AG373" s="149" t="s">
        <v>172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 x14ac:dyDescent="0.2">
      <c r="A374" s="156"/>
      <c r="B374" s="157"/>
      <c r="C374" s="192" t="s">
        <v>483</v>
      </c>
      <c r="D374" s="162"/>
      <c r="E374" s="163">
        <v>1.89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49"/>
      <c r="AA374" s="149"/>
      <c r="AB374" s="149"/>
      <c r="AC374" s="149"/>
      <c r="AD374" s="149"/>
      <c r="AE374" s="149"/>
      <c r="AF374" s="149"/>
      <c r="AG374" s="149" t="s">
        <v>172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3" x14ac:dyDescent="0.2">
      <c r="A375" s="156"/>
      <c r="B375" s="157"/>
      <c r="C375" s="192" t="s">
        <v>484</v>
      </c>
      <c r="D375" s="162"/>
      <c r="E375" s="163">
        <v>2.1419999999999999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49"/>
      <c r="AA375" s="149"/>
      <c r="AB375" s="149"/>
      <c r="AC375" s="149"/>
      <c r="AD375" s="149"/>
      <c r="AE375" s="149"/>
      <c r="AF375" s="149"/>
      <c r="AG375" s="149" t="s">
        <v>172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3" x14ac:dyDescent="0.2">
      <c r="A376" s="156"/>
      <c r="B376" s="157"/>
      <c r="C376" s="192" t="s">
        <v>485</v>
      </c>
      <c r="D376" s="162"/>
      <c r="E376" s="163">
        <v>0.94499999999999995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49"/>
      <c r="AA376" s="149"/>
      <c r="AB376" s="149"/>
      <c r="AC376" s="149"/>
      <c r="AD376" s="149"/>
      <c r="AE376" s="149"/>
      <c r="AF376" s="149"/>
      <c r="AG376" s="149" t="s">
        <v>172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33.75" outlineLevel="1" x14ac:dyDescent="0.2">
      <c r="A377" s="174">
        <v>43</v>
      </c>
      <c r="B377" s="175" t="s">
        <v>486</v>
      </c>
      <c r="C377" s="191" t="s">
        <v>487</v>
      </c>
      <c r="D377" s="176" t="s">
        <v>162</v>
      </c>
      <c r="E377" s="177">
        <v>11.79045</v>
      </c>
      <c r="F377" s="178"/>
      <c r="G377" s="179">
        <f>ROUND(E377*F377,2)</f>
        <v>0</v>
      </c>
      <c r="H377" s="178"/>
      <c r="I377" s="179">
        <f>ROUND(E377*H377,2)</f>
        <v>0</v>
      </c>
      <c r="J377" s="178"/>
      <c r="K377" s="179">
        <f>ROUND(E377*J377,2)</f>
        <v>0</v>
      </c>
      <c r="L377" s="179">
        <v>21</v>
      </c>
      <c r="M377" s="179">
        <f>G377*(1+L377/100)</f>
        <v>0</v>
      </c>
      <c r="N377" s="177">
        <v>1.17E-3</v>
      </c>
      <c r="O377" s="177">
        <f>ROUND(E377*N377,2)</f>
        <v>0.01</v>
      </c>
      <c r="P377" s="177">
        <v>7.5999999999999998E-2</v>
      </c>
      <c r="Q377" s="177">
        <f>ROUND(E377*P377,2)</f>
        <v>0.9</v>
      </c>
      <c r="R377" s="179" t="s">
        <v>450</v>
      </c>
      <c r="S377" s="179" t="s">
        <v>164</v>
      </c>
      <c r="T377" s="180" t="s">
        <v>165</v>
      </c>
      <c r="U377" s="160">
        <v>0.93899999999999995</v>
      </c>
      <c r="V377" s="160">
        <f>ROUND(E377*U377,2)</f>
        <v>11.07</v>
      </c>
      <c r="W377" s="160"/>
      <c r="X377" s="160" t="s">
        <v>166</v>
      </c>
      <c r="Y377" s="160" t="s">
        <v>167</v>
      </c>
      <c r="Z377" s="149"/>
      <c r="AA377" s="149"/>
      <c r="AB377" s="149"/>
      <c r="AC377" s="149"/>
      <c r="AD377" s="149"/>
      <c r="AE377" s="149"/>
      <c r="AF377" s="149"/>
      <c r="AG377" s="149" t="s">
        <v>168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2" x14ac:dyDescent="0.2">
      <c r="A378" s="156"/>
      <c r="B378" s="157"/>
      <c r="C378" s="192" t="s">
        <v>488</v>
      </c>
      <c r="D378" s="162"/>
      <c r="E378" s="163">
        <v>6.7019399999999996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49"/>
      <c r="AA378" s="149"/>
      <c r="AB378" s="149"/>
      <c r="AC378" s="149"/>
      <c r="AD378" s="149"/>
      <c r="AE378" s="149"/>
      <c r="AF378" s="149"/>
      <c r="AG378" s="149" t="s">
        <v>172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3" x14ac:dyDescent="0.2">
      <c r="A379" s="156"/>
      <c r="B379" s="157"/>
      <c r="C379" s="192" t="s">
        <v>489</v>
      </c>
      <c r="D379" s="162"/>
      <c r="E379" s="163">
        <v>0.99287999999999998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60"/>
      <c r="Z379" s="149"/>
      <c r="AA379" s="149"/>
      <c r="AB379" s="149"/>
      <c r="AC379" s="149"/>
      <c r="AD379" s="149"/>
      <c r="AE379" s="149"/>
      <c r="AF379" s="149"/>
      <c r="AG379" s="149" t="s">
        <v>172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3" x14ac:dyDescent="0.2">
      <c r="A380" s="156"/>
      <c r="B380" s="157"/>
      <c r="C380" s="192" t="s">
        <v>490</v>
      </c>
      <c r="D380" s="162"/>
      <c r="E380" s="163">
        <v>0.86877000000000004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49"/>
      <c r="AA380" s="149"/>
      <c r="AB380" s="149"/>
      <c r="AC380" s="149"/>
      <c r="AD380" s="149"/>
      <c r="AE380" s="149"/>
      <c r="AF380" s="149"/>
      <c r="AG380" s="149" t="s">
        <v>172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3" x14ac:dyDescent="0.2">
      <c r="A381" s="156"/>
      <c r="B381" s="157"/>
      <c r="C381" s="192" t="s">
        <v>348</v>
      </c>
      <c r="D381" s="162"/>
      <c r="E381" s="163"/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49"/>
      <c r="AA381" s="149"/>
      <c r="AB381" s="149"/>
      <c r="AC381" s="149"/>
      <c r="AD381" s="149"/>
      <c r="AE381" s="149"/>
      <c r="AF381" s="149"/>
      <c r="AG381" s="149" t="s">
        <v>172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3" x14ac:dyDescent="0.2">
      <c r="A382" s="156"/>
      <c r="B382" s="157"/>
      <c r="C382" s="192" t="s">
        <v>491</v>
      </c>
      <c r="D382" s="162"/>
      <c r="E382" s="163">
        <v>2.2339799999999999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49"/>
      <c r="AA382" s="149"/>
      <c r="AB382" s="149"/>
      <c r="AC382" s="149"/>
      <c r="AD382" s="149"/>
      <c r="AE382" s="149"/>
      <c r="AF382" s="149"/>
      <c r="AG382" s="149" t="s">
        <v>172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3" x14ac:dyDescent="0.2">
      <c r="A383" s="156"/>
      <c r="B383" s="157"/>
      <c r="C383" s="192" t="s">
        <v>489</v>
      </c>
      <c r="D383" s="162"/>
      <c r="E383" s="163">
        <v>0.99287999999999998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49"/>
      <c r="AA383" s="149"/>
      <c r="AB383" s="149"/>
      <c r="AC383" s="149"/>
      <c r="AD383" s="149"/>
      <c r="AE383" s="149"/>
      <c r="AF383" s="149"/>
      <c r="AG383" s="149" t="s">
        <v>172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ht="33.75" outlineLevel="1" x14ac:dyDescent="0.2">
      <c r="A384" s="174">
        <v>44</v>
      </c>
      <c r="B384" s="175" t="s">
        <v>492</v>
      </c>
      <c r="C384" s="191" t="s">
        <v>493</v>
      </c>
      <c r="D384" s="176" t="s">
        <v>162</v>
      </c>
      <c r="E384" s="177">
        <v>6.7019399999999996</v>
      </c>
      <c r="F384" s="178"/>
      <c r="G384" s="179">
        <f>ROUND(E384*F384,2)</f>
        <v>0</v>
      </c>
      <c r="H384" s="178"/>
      <c r="I384" s="179">
        <f>ROUND(E384*H384,2)</f>
        <v>0</v>
      </c>
      <c r="J384" s="178"/>
      <c r="K384" s="179">
        <f>ROUND(E384*J384,2)</f>
        <v>0</v>
      </c>
      <c r="L384" s="179">
        <v>21</v>
      </c>
      <c r="M384" s="179">
        <f>G384*(1+L384/100)</f>
        <v>0</v>
      </c>
      <c r="N384" s="177">
        <v>1E-3</v>
      </c>
      <c r="O384" s="177">
        <f>ROUND(E384*N384,2)</f>
        <v>0.01</v>
      </c>
      <c r="P384" s="177">
        <v>6.3E-2</v>
      </c>
      <c r="Q384" s="177">
        <f>ROUND(E384*P384,2)</f>
        <v>0.42</v>
      </c>
      <c r="R384" s="179" t="s">
        <v>450</v>
      </c>
      <c r="S384" s="179" t="s">
        <v>164</v>
      </c>
      <c r="T384" s="180" t="s">
        <v>165</v>
      </c>
      <c r="U384" s="160">
        <v>0.71799999999999997</v>
      </c>
      <c r="V384" s="160">
        <f>ROUND(E384*U384,2)</f>
        <v>4.8099999999999996</v>
      </c>
      <c r="W384" s="160"/>
      <c r="X384" s="160" t="s">
        <v>166</v>
      </c>
      <c r="Y384" s="160" t="s">
        <v>167</v>
      </c>
      <c r="Z384" s="149"/>
      <c r="AA384" s="149"/>
      <c r="AB384" s="149"/>
      <c r="AC384" s="149"/>
      <c r="AD384" s="149"/>
      <c r="AE384" s="149"/>
      <c r="AF384" s="149"/>
      <c r="AG384" s="149" t="s">
        <v>168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2" x14ac:dyDescent="0.2">
      <c r="A385" s="156"/>
      <c r="B385" s="157"/>
      <c r="C385" s="192" t="s">
        <v>494</v>
      </c>
      <c r="D385" s="162"/>
      <c r="E385" s="163">
        <v>3.1027499999999999</v>
      </c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60"/>
      <c r="Z385" s="149"/>
      <c r="AA385" s="149"/>
      <c r="AB385" s="149"/>
      <c r="AC385" s="149"/>
      <c r="AD385" s="149"/>
      <c r="AE385" s="149"/>
      <c r="AF385" s="149"/>
      <c r="AG385" s="149" t="s">
        <v>172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3" x14ac:dyDescent="0.2">
      <c r="A386" s="156"/>
      <c r="B386" s="157"/>
      <c r="C386" s="192" t="s">
        <v>495</v>
      </c>
      <c r="D386" s="162"/>
      <c r="E386" s="163">
        <v>3.5991900000000001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49"/>
      <c r="AA386" s="149"/>
      <c r="AB386" s="149"/>
      <c r="AC386" s="149"/>
      <c r="AD386" s="149"/>
      <c r="AE386" s="149"/>
      <c r="AF386" s="149"/>
      <c r="AG386" s="149" t="s">
        <v>172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74">
        <v>45</v>
      </c>
      <c r="B387" s="175" t="s">
        <v>496</v>
      </c>
      <c r="C387" s="191" t="s">
        <v>497</v>
      </c>
      <c r="D387" s="176" t="s">
        <v>162</v>
      </c>
      <c r="E387" s="177">
        <v>0.189</v>
      </c>
      <c r="F387" s="178"/>
      <c r="G387" s="179">
        <f>ROUND(E387*F387,2)</f>
        <v>0</v>
      </c>
      <c r="H387" s="178"/>
      <c r="I387" s="179">
        <f>ROUND(E387*H387,2)</f>
        <v>0</v>
      </c>
      <c r="J387" s="178"/>
      <c r="K387" s="179">
        <f>ROUND(E387*J387,2)</f>
        <v>0</v>
      </c>
      <c r="L387" s="179">
        <v>21</v>
      </c>
      <c r="M387" s="179">
        <f>G387*(1+L387/100)</f>
        <v>0</v>
      </c>
      <c r="N387" s="177">
        <v>1.65E-3</v>
      </c>
      <c r="O387" s="177">
        <f>ROUND(E387*N387,2)</f>
        <v>0</v>
      </c>
      <c r="P387" s="177">
        <v>0.16500000000000001</v>
      </c>
      <c r="Q387" s="177">
        <f>ROUND(E387*P387,2)</f>
        <v>0.03</v>
      </c>
      <c r="R387" s="179" t="s">
        <v>450</v>
      </c>
      <c r="S387" s="179" t="s">
        <v>164</v>
      </c>
      <c r="T387" s="180" t="s">
        <v>165</v>
      </c>
      <c r="U387" s="160">
        <v>0.47</v>
      </c>
      <c r="V387" s="160">
        <f>ROUND(E387*U387,2)</f>
        <v>0.09</v>
      </c>
      <c r="W387" s="160"/>
      <c r="X387" s="160" t="s">
        <v>166</v>
      </c>
      <c r="Y387" s="160" t="s">
        <v>167</v>
      </c>
      <c r="Z387" s="149"/>
      <c r="AA387" s="149"/>
      <c r="AB387" s="149"/>
      <c r="AC387" s="149"/>
      <c r="AD387" s="149"/>
      <c r="AE387" s="149"/>
      <c r="AF387" s="149"/>
      <c r="AG387" s="149" t="s">
        <v>168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2" x14ac:dyDescent="0.2">
      <c r="A388" s="156"/>
      <c r="B388" s="157"/>
      <c r="C388" s="256" t="s">
        <v>498</v>
      </c>
      <c r="D388" s="257"/>
      <c r="E388" s="257"/>
      <c r="F388" s="257"/>
      <c r="G388" s="257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49"/>
      <c r="AA388" s="149"/>
      <c r="AB388" s="149"/>
      <c r="AC388" s="149"/>
      <c r="AD388" s="149"/>
      <c r="AE388" s="149"/>
      <c r="AF388" s="149"/>
      <c r="AG388" s="149" t="s">
        <v>170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2" x14ac:dyDescent="0.2">
      <c r="A389" s="156"/>
      <c r="B389" s="157"/>
      <c r="C389" s="267" t="s">
        <v>499</v>
      </c>
      <c r="D389" s="268"/>
      <c r="E389" s="268"/>
      <c r="F389" s="268"/>
      <c r="G389" s="268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49"/>
      <c r="AA389" s="149"/>
      <c r="AB389" s="149"/>
      <c r="AC389" s="149"/>
      <c r="AD389" s="149"/>
      <c r="AE389" s="149"/>
      <c r="AF389" s="149"/>
      <c r="AG389" s="149" t="s">
        <v>205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2" x14ac:dyDescent="0.2">
      <c r="A390" s="156"/>
      <c r="B390" s="157"/>
      <c r="C390" s="192" t="s">
        <v>176</v>
      </c>
      <c r="D390" s="162"/>
      <c r="E390" s="163"/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49"/>
      <c r="AA390" s="149"/>
      <c r="AB390" s="149"/>
      <c r="AC390" s="149"/>
      <c r="AD390" s="149"/>
      <c r="AE390" s="149"/>
      <c r="AF390" s="149"/>
      <c r="AG390" s="149" t="s">
        <v>172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3" x14ac:dyDescent="0.2">
      <c r="A391" s="156"/>
      <c r="B391" s="157"/>
      <c r="C391" s="192" t="s">
        <v>177</v>
      </c>
      <c r="D391" s="162"/>
      <c r="E391" s="163">
        <v>0.189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49"/>
      <c r="AA391" s="149"/>
      <c r="AB391" s="149"/>
      <c r="AC391" s="149"/>
      <c r="AD391" s="149"/>
      <c r="AE391" s="149"/>
      <c r="AF391" s="149"/>
      <c r="AG391" s="149" t="s">
        <v>172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74">
        <v>46</v>
      </c>
      <c r="B392" s="175" t="s">
        <v>500</v>
      </c>
      <c r="C392" s="191" t="s">
        <v>501</v>
      </c>
      <c r="D392" s="176" t="s">
        <v>162</v>
      </c>
      <c r="E392" s="177">
        <v>4.3407</v>
      </c>
      <c r="F392" s="178"/>
      <c r="G392" s="179">
        <f>ROUND(E392*F392,2)</f>
        <v>0</v>
      </c>
      <c r="H392" s="178"/>
      <c r="I392" s="179">
        <f>ROUND(E392*H392,2)</f>
        <v>0</v>
      </c>
      <c r="J392" s="178"/>
      <c r="K392" s="179">
        <f>ROUND(E392*J392,2)</f>
        <v>0</v>
      </c>
      <c r="L392" s="179">
        <v>21</v>
      </c>
      <c r="M392" s="179">
        <f>G392*(1+L392/100)</f>
        <v>0</v>
      </c>
      <c r="N392" s="177">
        <v>5.5000000000000003E-4</v>
      </c>
      <c r="O392" s="177">
        <f>ROUND(E392*N392,2)</f>
        <v>0</v>
      </c>
      <c r="P392" s="177">
        <v>0.11700000000000001</v>
      </c>
      <c r="Q392" s="177">
        <f>ROUND(E392*P392,2)</f>
        <v>0.51</v>
      </c>
      <c r="R392" s="179" t="s">
        <v>450</v>
      </c>
      <c r="S392" s="179" t="s">
        <v>164</v>
      </c>
      <c r="T392" s="180" t="s">
        <v>165</v>
      </c>
      <c r="U392" s="160">
        <v>0.33500000000000002</v>
      </c>
      <c r="V392" s="160">
        <f>ROUND(E392*U392,2)</f>
        <v>1.45</v>
      </c>
      <c r="W392" s="160"/>
      <c r="X392" s="160" t="s">
        <v>166</v>
      </c>
      <c r="Y392" s="160" t="s">
        <v>167</v>
      </c>
      <c r="Z392" s="149"/>
      <c r="AA392" s="149"/>
      <c r="AB392" s="149"/>
      <c r="AC392" s="149"/>
      <c r="AD392" s="149"/>
      <c r="AE392" s="149"/>
      <c r="AF392" s="149"/>
      <c r="AG392" s="149" t="s">
        <v>168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2" x14ac:dyDescent="0.2">
      <c r="A393" s="156"/>
      <c r="B393" s="157"/>
      <c r="C393" s="256" t="s">
        <v>498</v>
      </c>
      <c r="D393" s="257"/>
      <c r="E393" s="257"/>
      <c r="F393" s="257"/>
      <c r="G393" s="257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49"/>
      <c r="AA393" s="149"/>
      <c r="AB393" s="149"/>
      <c r="AC393" s="149"/>
      <c r="AD393" s="149"/>
      <c r="AE393" s="149"/>
      <c r="AF393" s="149"/>
      <c r="AG393" s="149" t="s">
        <v>170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2" x14ac:dyDescent="0.2">
      <c r="A394" s="156"/>
      <c r="B394" s="157"/>
      <c r="C394" s="267" t="s">
        <v>499</v>
      </c>
      <c r="D394" s="268"/>
      <c r="E394" s="268"/>
      <c r="F394" s="268"/>
      <c r="G394" s="268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49"/>
      <c r="AA394" s="149"/>
      <c r="AB394" s="149"/>
      <c r="AC394" s="149"/>
      <c r="AD394" s="149"/>
      <c r="AE394" s="149"/>
      <c r="AF394" s="149"/>
      <c r="AG394" s="149" t="s">
        <v>205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2" x14ac:dyDescent="0.2">
      <c r="A395" s="156"/>
      <c r="B395" s="157"/>
      <c r="C395" s="192" t="s">
        <v>171</v>
      </c>
      <c r="D395" s="162"/>
      <c r="E395" s="163"/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60"/>
      <c r="Z395" s="149"/>
      <c r="AA395" s="149"/>
      <c r="AB395" s="149"/>
      <c r="AC395" s="149"/>
      <c r="AD395" s="149"/>
      <c r="AE395" s="149"/>
      <c r="AF395" s="149"/>
      <c r="AG395" s="149" t="s">
        <v>172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3" x14ac:dyDescent="0.2">
      <c r="A396" s="156"/>
      <c r="B396" s="157"/>
      <c r="C396" s="192" t="s">
        <v>502</v>
      </c>
      <c r="D396" s="162"/>
      <c r="E396" s="163">
        <v>2.9862000000000002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49"/>
      <c r="AA396" s="149"/>
      <c r="AB396" s="149"/>
      <c r="AC396" s="149"/>
      <c r="AD396" s="149"/>
      <c r="AE396" s="149"/>
      <c r="AF396" s="149"/>
      <c r="AG396" s="149" t="s">
        <v>172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3" x14ac:dyDescent="0.2">
      <c r="A397" s="156"/>
      <c r="B397" s="157"/>
      <c r="C397" s="192" t="s">
        <v>503</v>
      </c>
      <c r="D397" s="162"/>
      <c r="E397" s="163">
        <v>1.3545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49"/>
      <c r="AA397" s="149"/>
      <c r="AB397" s="149"/>
      <c r="AC397" s="149"/>
      <c r="AD397" s="149"/>
      <c r="AE397" s="149"/>
      <c r="AF397" s="149"/>
      <c r="AG397" s="149" t="s">
        <v>172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ht="22.5" outlineLevel="1" x14ac:dyDescent="0.2">
      <c r="A398" s="174">
        <v>47</v>
      </c>
      <c r="B398" s="175" t="s">
        <v>504</v>
      </c>
      <c r="C398" s="191" t="s">
        <v>505</v>
      </c>
      <c r="D398" s="176" t="s">
        <v>298</v>
      </c>
      <c r="E398" s="177">
        <v>0.15246000000000001</v>
      </c>
      <c r="F398" s="178"/>
      <c r="G398" s="179">
        <f>ROUND(E398*F398,2)</f>
        <v>0</v>
      </c>
      <c r="H398" s="178"/>
      <c r="I398" s="179">
        <f>ROUND(E398*H398,2)</f>
        <v>0</v>
      </c>
      <c r="J398" s="178"/>
      <c r="K398" s="179">
        <f>ROUND(E398*J398,2)</f>
        <v>0</v>
      </c>
      <c r="L398" s="179">
        <v>21</v>
      </c>
      <c r="M398" s="179">
        <f>G398*(1+L398/100)</f>
        <v>0</v>
      </c>
      <c r="N398" s="177">
        <v>1.82E-3</v>
      </c>
      <c r="O398" s="177">
        <f>ROUND(E398*N398,2)</f>
        <v>0</v>
      </c>
      <c r="P398" s="177">
        <v>2.4</v>
      </c>
      <c r="Q398" s="177">
        <f>ROUND(E398*P398,2)</f>
        <v>0.37</v>
      </c>
      <c r="R398" s="179" t="s">
        <v>450</v>
      </c>
      <c r="S398" s="179" t="s">
        <v>164</v>
      </c>
      <c r="T398" s="180" t="s">
        <v>165</v>
      </c>
      <c r="U398" s="160">
        <v>20.826000000000001</v>
      </c>
      <c r="V398" s="160">
        <f>ROUND(E398*U398,2)</f>
        <v>3.18</v>
      </c>
      <c r="W398" s="160"/>
      <c r="X398" s="160" t="s">
        <v>166</v>
      </c>
      <c r="Y398" s="160" t="s">
        <v>167</v>
      </c>
      <c r="Z398" s="149"/>
      <c r="AA398" s="149"/>
      <c r="AB398" s="149"/>
      <c r="AC398" s="149"/>
      <c r="AD398" s="149"/>
      <c r="AE398" s="149"/>
      <c r="AF398" s="149"/>
      <c r="AG398" s="149" t="s">
        <v>168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2" x14ac:dyDescent="0.2">
      <c r="A399" s="156"/>
      <c r="B399" s="157"/>
      <c r="C399" s="256" t="s">
        <v>506</v>
      </c>
      <c r="D399" s="257"/>
      <c r="E399" s="257"/>
      <c r="F399" s="257"/>
      <c r="G399" s="257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60"/>
      <c r="Z399" s="149"/>
      <c r="AA399" s="149"/>
      <c r="AB399" s="149"/>
      <c r="AC399" s="149"/>
      <c r="AD399" s="149"/>
      <c r="AE399" s="149"/>
      <c r="AF399" s="149"/>
      <c r="AG399" s="149" t="s">
        <v>170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2" x14ac:dyDescent="0.2">
      <c r="A400" s="156"/>
      <c r="B400" s="157"/>
      <c r="C400" s="267" t="s">
        <v>499</v>
      </c>
      <c r="D400" s="268"/>
      <c r="E400" s="268"/>
      <c r="F400" s="268"/>
      <c r="G400" s="268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49"/>
      <c r="AA400" s="149"/>
      <c r="AB400" s="149"/>
      <c r="AC400" s="149"/>
      <c r="AD400" s="149"/>
      <c r="AE400" s="149"/>
      <c r="AF400" s="149"/>
      <c r="AG400" s="149" t="s">
        <v>205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2" x14ac:dyDescent="0.2">
      <c r="A401" s="156"/>
      <c r="B401" s="157"/>
      <c r="C401" s="192" t="s">
        <v>507</v>
      </c>
      <c r="D401" s="162"/>
      <c r="E401" s="163"/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60"/>
      <c r="Z401" s="149"/>
      <c r="AA401" s="149"/>
      <c r="AB401" s="149"/>
      <c r="AC401" s="149"/>
      <c r="AD401" s="149"/>
      <c r="AE401" s="149"/>
      <c r="AF401" s="149"/>
      <c r="AG401" s="149" t="s">
        <v>172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3" x14ac:dyDescent="0.2">
      <c r="A402" s="156"/>
      <c r="B402" s="157"/>
      <c r="C402" s="192" t="s">
        <v>508</v>
      </c>
      <c r="D402" s="162"/>
      <c r="E402" s="163">
        <v>0.15246000000000001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49"/>
      <c r="AA402" s="149"/>
      <c r="AB402" s="149"/>
      <c r="AC402" s="149"/>
      <c r="AD402" s="149"/>
      <c r="AE402" s="149"/>
      <c r="AF402" s="149"/>
      <c r="AG402" s="149" t="s">
        <v>172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ht="22.5" outlineLevel="1" x14ac:dyDescent="0.2">
      <c r="A403" s="174">
        <v>48</v>
      </c>
      <c r="B403" s="175" t="s">
        <v>509</v>
      </c>
      <c r="C403" s="191" t="s">
        <v>510</v>
      </c>
      <c r="D403" s="176" t="s">
        <v>255</v>
      </c>
      <c r="E403" s="177">
        <v>1.512</v>
      </c>
      <c r="F403" s="178"/>
      <c r="G403" s="179">
        <f>ROUND(E403*F403,2)</f>
        <v>0</v>
      </c>
      <c r="H403" s="178"/>
      <c r="I403" s="179">
        <f>ROUND(E403*H403,2)</f>
        <v>0</v>
      </c>
      <c r="J403" s="178"/>
      <c r="K403" s="179">
        <f>ROUND(E403*J403,2)</f>
        <v>0</v>
      </c>
      <c r="L403" s="179">
        <v>21</v>
      </c>
      <c r="M403" s="179">
        <f>G403*(1+L403/100)</f>
        <v>0</v>
      </c>
      <c r="N403" s="177">
        <v>0</v>
      </c>
      <c r="O403" s="177">
        <f>ROUND(E403*N403,2)</f>
        <v>0</v>
      </c>
      <c r="P403" s="177">
        <v>4.2000000000000003E-2</v>
      </c>
      <c r="Q403" s="177">
        <f>ROUND(E403*P403,2)</f>
        <v>0.06</v>
      </c>
      <c r="R403" s="179" t="s">
        <v>450</v>
      </c>
      <c r="S403" s="179" t="s">
        <v>164</v>
      </c>
      <c r="T403" s="180" t="s">
        <v>165</v>
      </c>
      <c r="U403" s="160">
        <v>0.71499999999999997</v>
      </c>
      <c r="V403" s="160">
        <f>ROUND(E403*U403,2)</f>
        <v>1.08</v>
      </c>
      <c r="W403" s="160"/>
      <c r="X403" s="160" t="s">
        <v>166</v>
      </c>
      <c r="Y403" s="160" t="s">
        <v>167</v>
      </c>
      <c r="Z403" s="149"/>
      <c r="AA403" s="149"/>
      <c r="AB403" s="149"/>
      <c r="AC403" s="149"/>
      <c r="AD403" s="149"/>
      <c r="AE403" s="149"/>
      <c r="AF403" s="149"/>
      <c r="AG403" s="149" t="s">
        <v>168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2" x14ac:dyDescent="0.2">
      <c r="A404" s="156"/>
      <c r="B404" s="157"/>
      <c r="C404" s="192" t="s">
        <v>511</v>
      </c>
      <c r="D404" s="162"/>
      <c r="E404" s="163"/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49"/>
      <c r="AA404" s="149"/>
      <c r="AB404" s="149"/>
      <c r="AC404" s="149"/>
      <c r="AD404" s="149"/>
      <c r="AE404" s="149"/>
      <c r="AF404" s="149"/>
      <c r="AG404" s="149" t="s">
        <v>172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3" x14ac:dyDescent="0.2">
      <c r="A405" s="156"/>
      <c r="B405" s="157"/>
      <c r="C405" s="192" t="s">
        <v>512</v>
      </c>
      <c r="D405" s="162"/>
      <c r="E405" s="163">
        <v>0.81899999999999995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49"/>
      <c r="AA405" s="149"/>
      <c r="AB405" s="149"/>
      <c r="AC405" s="149"/>
      <c r="AD405" s="149"/>
      <c r="AE405" s="149"/>
      <c r="AF405" s="149"/>
      <c r="AG405" s="149" t="s">
        <v>172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3" x14ac:dyDescent="0.2">
      <c r="A406" s="156"/>
      <c r="B406" s="157"/>
      <c r="C406" s="192" t="s">
        <v>513</v>
      </c>
      <c r="D406" s="162"/>
      <c r="E406" s="163">
        <v>0.69299999999999995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60"/>
      <c r="Z406" s="149"/>
      <c r="AA406" s="149"/>
      <c r="AB406" s="149"/>
      <c r="AC406" s="149"/>
      <c r="AD406" s="149"/>
      <c r="AE406" s="149"/>
      <c r="AF406" s="149"/>
      <c r="AG406" s="149" t="s">
        <v>172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ht="22.5" outlineLevel="1" x14ac:dyDescent="0.2">
      <c r="A407" s="174">
        <v>49</v>
      </c>
      <c r="B407" s="175" t="s">
        <v>514</v>
      </c>
      <c r="C407" s="191" t="s">
        <v>515</v>
      </c>
      <c r="D407" s="176" t="s">
        <v>162</v>
      </c>
      <c r="E407" s="177">
        <v>35.630279999999999</v>
      </c>
      <c r="F407" s="178"/>
      <c r="G407" s="179">
        <f>ROUND(E407*F407,2)</f>
        <v>0</v>
      </c>
      <c r="H407" s="178"/>
      <c r="I407" s="179">
        <f>ROUND(E407*H407,2)</f>
        <v>0</v>
      </c>
      <c r="J407" s="178"/>
      <c r="K407" s="179">
        <f>ROUND(E407*J407,2)</f>
        <v>0</v>
      </c>
      <c r="L407" s="179">
        <v>21</v>
      </c>
      <c r="M407" s="179">
        <f>G407*(1+L407/100)</f>
        <v>0</v>
      </c>
      <c r="N407" s="177">
        <v>0</v>
      </c>
      <c r="O407" s="177">
        <f>ROUND(E407*N407,2)</f>
        <v>0</v>
      </c>
      <c r="P407" s="177">
        <v>4.5999999999999999E-2</v>
      </c>
      <c r="Q407" s="177">
        <f>ROUND(E407*P407,2)</f>
        <v>1.64</v>
      </c>
      <c r="R407" s="179" t="s">
        <v>450</v>
      </c>
      <c r="S407" s="179" t="s">
        <v>164</v>
      </c>
      <c r="T407" s="180" t="s">
        <v>165</v>
      </c>
      <c r="U407" s="160">
        <v>0.26</v>
      </c>
      <c r="V407" s="160">
        <f>ROUND(E407*U407,2)</f>
        <v>9.26</v>
      </c>
      <c r="W407" s="160"/>
      <c r="X407" s="160" t="s">
        <v>166</v>
      </c>
      <c r="Y407" s="160" t="s">
        <v>167</v>
      </c>
      <c r="Z407" s="149"/>
      <c r="AA407" s="149"/>
      <c r="AB407" s="149"/>
      <c r="AC407" s="149"/>
      <c r="AD407" s="149"/>
      <c r="AE407" s="149"/>
      <c r="AF407" s="149"/>
      <c r="AG407" s="149" t="s">
        <v>168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2" x14ac:dyDescent="0.2">
      <c r="A408" s="156"/>
      <c r="B408" s="157"/>
      <c r="C408" s="192" t="s">
        <v>176</v>
      </c>
      <c r="D408" s="162"/>
      <c r="E408" s="163"/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49"/>
      <c r="AA408" s="149"/>
      <c r="AB408" s="149"/>
      <c r="AC408" s="149"/>
      <c r="AD408" s="149"/>
      <c r="AE408" s="149"/>
      <c r="AF408" s="149"/>
      <c r="AG408" s="149" t="s">
        <v>172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3" x14ac:dyDescent="0.2">
      <c r="A409" s="156"/>
      <c r="B409" s="157"/>
      <c r="C409" s="192" t="s">
        <v>516</v>
      </c>
      <c r="D409" s="162"/>
      <c r="E409" s="163">
        <v>5.0022000000000002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49"/>
      <c r="AA409" s="149"/>
      <c r="AB409" s="149"/>
      <c r="AC409" s="149"/>
      <c r="AD409" s="149"/>
      <c r="AE409" s="149"/>
      <c r="AF409" s="149"/>
      <c r="AG409" s="149" t="s">
        <v>172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3" x14ac:dyDescent="0.2">
      <c r="A410" s="156"/>
      <c r="B410" s="157"/>
      <c r="C410" s="192" t="s">
        <v>517</v>
      </c>
      <c r="D410" s="162"/>
      <c r="E410" s="163">
        <v>4.3343999999999996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60"/>
      <c r="Z410" s="149"/>
      <c r="AA410" s="149"/>
      <c r="AB410" s="149"/>
      <c r="AC410" s="149"/>
      <c r="AD410" s="149"/>
      <c r="AE410" s="149"/>
      <c r="AF410" s="149"/>
      <c r="AG410" s="149" t="s">
        <v>172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3" x14ac:dyDescent="0.2">
      <c r="A411" s="156"/>
      <c r="B411" s="157"/>
      <c r="C411" s="192" t="s">
        <v>171</v>
      </c>
      <c r="D411" s="162"/>
      <c r="E411" s="163"/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49"/>
      <c r="AA411" s="149"/>
      <c r="AB411" s="149"/>
      <c r="AC411" s="149"/>
      <c r="AD411" s="149"/>
      <c r="AE411" s="149"/>
      <c r="AF411" s="149"/>
      <c r="AG411" s="149" t="s">
        <v>172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3" x14ac:dyDescent="0.2">
      <c r="A412" s="156"/>
      <c r="B412" s="157"/>
      <c r="C412" s="192" t="s">
        <v>518</v>
      </c>
      <c r="D412" s="162"/>
      <c r="E412" s="163">
        <v>5.8274999999999997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49"/>
      <c r="AA412" s="149"/>
      <c r="AB412" s="149"/>
      <c r="AC412" s="149"/>
      <c r="AD412" s="149"/>
      <c r="AE412" s="149"/>
      <c r="AF412" s="149"/>
      <c r="AG412" s="149" t="s">
        <v>172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3" x14ac:dyDescent="0.2">
      <c r="A413" s="156"/>
      <c r="B413" s="157"/>
      <c r="C413" s="192" t="s">
        <v>519</v>
      </c>
      <c r="D413" s="162"/>
      <c r="E413" s="163">
        <v>8.5780799999999999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49"/>
      <c r="AA413" s="149"/>
      <c r="AB413" s="149"/>
      <c r="AC413" s="149"/>
      <c r="AD413" s="149"/>
      <c r="AE413" s="149"/>
      <c r="AF413" s="149"/>
      <c r="AG413" s="149" t="s">
        <v>172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3" x14ac:dyDescent="0.2">
      <c r="A414" s="156"/>
      <c r="B414" s="157"/>
      <c r="C414" s="192" t="s">
        <v>520</v>
      </c>
      <c r="D414" s="162"/>
      <c r="E414" s="163">
        <v>5.8274999999999997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49"/>
      <c r="AA414" s="149"/>
      <c r="AB414" s="149"/>
      <c r="AC414" s="149"/>
      <c r="AD414" s="149"/>
      <c r="AE414" s="149"/>
      <c r="AF414" s="149"/>
      <c r="AG414" s="149" t="s">
        <v>172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3" x14ac:dyDescent="0.2">
      <c r="A415" s="156"/>
      <c r="B415" s="157"/>
      <c r="C415" s="192" t="s">
        <v>521</v>
      </c>
      <c r="D415" s="162"/>
      <c r="E415" s="163">
        <v>6.0606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49"/>
      <c r="AA415" s="149"/>
      <c r="AB415" s="149"/>
      <c r="AC415" s="149"/>
      <c r="AD415" s="149"/>
      <c r="AE415" s="149"/>
      <c r="AF415" s="149"/>
      <c r="AG415" s="149" t="s">
        <v>172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74">
        <v>50</v>
      </c>
      <c r="B416" s="175" t="s">
        <v>522</v>
      </c>
      <c r="C416" s="191" t="s">
        <v>523</v>
      </c>
      <c r="D416" s="176" t="s">
        <v>162</v>
      </c>
      <c r="E416" s="177">
        <v>38.593800000000002</v>
      </c>
      <c r="F416" s="178"/>
      <c r="G416" s="179">
        <f>ROUND(E416*F416,2)</f>
        <v>0</v>
      </c>
      <c r="H416" s="178"/>
      <c r="I416" s="179">
        <f>ROUND(E416*H416,2)</f>
        <v>0</v>
      </c>
      <c r="J416" s="178"/>
      <c r="K416" s="179">
        <f>ROUND(E416*J416,2)</f>
        <v>0</v>
      </c>
      <c r="L416" s="179">
        <v>21</v>
      </c>
      <c r="M416" s="179">
        <f>G416*(1+L416/100)</f>
        <v>0</v>
      </c>
      <c r="N416" s="177">
        <v>0</v>
      </c>
      <c r="O416" s="177">
        <f>ROUND(E416*N416,2)</f>
        <v>0</v>
      </c>
      <c r="P416" s="177">
        <v>6.0999999999999999E-2</v>
      </c>
      <c r="Q416" s="177">
        <f>ROUND(E416*P416,2)</f>
        <v>2.35</v>
      </c>
      <c r="R416" s="179" t="s">
        <v>450</v>
      </c>
      <c r="S416" s="179" t="s">
        <v>164</v>
      </c>
      <c r="T416" s="180" t="s">
        <v>165</v>
      </c>
      <c r="U416" s="160">
        <v>0.67</v>
      </c>
      <c r="V416" s="160">
        <f>ROUND(E416*U416,2)</f>
        <v>25.86</v>
      </c>
      <c r="W416" s="160"/>
      <c r="X416" s="160" t="s">
        <v>166</v>
      </c>
      <c r="Y416" s="160" t="s">
        <v>167</v>
      </c>
      <c r="Z416" s="149"/>
      <c r="AA416" s="149"/>
      <c r="AB416" s="149"/>
      <c r="AC416" s="149"/>
      <c r="AD416" s="149"/>
      <c r="AE416" s="149"/>
      <c r="AF416" s="149"/>
      <c r="AG416" s="149" t="s">
        <v>168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2" x14ac:dyDescent="0.2">
      <c r="A417" s="156"/>
      <c r="B417" s="157"/>
      <c r="C417" s="192" t="s">
        <v>524</v>
      </c>
      <c r="D417" s="162"/>
      <c r="E417" s="163"/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49"/>
      <c r="AA417" s="149"/>
      <c r="AB417" s="149"/>
      <c r="AC417" s="149"/>
      <c r="AD417" s="149"/>
      <c r="AE417" s="149"/>
      <c r="AF417" s="149"/>
      <c r="AG417" s="149" t="s">
        <v>172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3" x14ac:dyDescent="0.2">
      <c r="A418" s="156"/>
      <c r="B418" s="157"/>
      <c r="C418" s="192" t="s">
        <v>525</v>
      </c>
      <c r="D418" s="162"/>
      <c r="E418" s="163">
        <v>38.593800000000002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49"/>
      <c r="AA418" s="149"/>
      <c r="AB418" s="149"/>
      <c r="AC418" s="149"/>
      <c r="AD418" s="149"/>
      <c r="AE418" s="149"/>
      <c r="AF418" s="149"/>
      <c r="AG418" s="149" t="s">
        <v>172</v>
      </c>
      <c r="AH418" s="149">
        <v>5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ht="22.5" outlineLevel="1" x14ac:dyDescent="0.2">
      <c r="A419" s="174">
        <v>51</v>
      </c>
      <c r="B419" s="175" t="s">
        <v>526</v>
      </c>
      <c r="C419" s="191" t="s">
        <v>527</v>
      </c>
      <c r="D419" s="176" t="s">
        <v>162</v>
      </c>
      <c r="E419" s="177">
        <v>38.593800000000002</v>
      </c>
      <c r="F419" s="178"/>
      <c r="G419" s="179">
        <f>ROUND(E419*F419,2)</f>
        <v>0</v>
      </c>
      <c r="H419" s="178"/>
      <c r="I419" s="179">
        <f>ROUND(E419*H419,2)</f>
        <v>0</v>
      </c>
      <c r="J419" s="178"/>
      <c r="K419" s="179">
        <f>ROUND(E419*J419,2)</f>
        <v>0</v>
      </c>
      <c r="L419" s="179">
        <v>21</v>
      </c>
      <c r="M419" s="179">
        <f>G419*(1+L419/100)</f>
        <v>0</v>
      </c>
      <c r="N419" s="177">
        <v>0</v>
      </c>
      <c r="O419" s="177">
        <f>ROUND(E419*N419,2)</f>
        <v>0</v>
      </c>
      <c r="P419" s="177">
        <v>6.8000000000000005E-2</v>
      </c>
      <c r="Q419" s="177">
        <f>ROUND(E419*P419,2)</f>
        <v>2.62</v>
      </c>
      <c r="R419" s="179" t="s">
        <v>450</v>
      </c>
      <c r="S419" s="179" t="s">
        <v>164</v>
      </c>
      <c r="T419" s="180" t="s">
        <v>165</v>
      </c>
      <c r="U419" s="160">
        <v>0.3</v>
      </c>
      <c r="V419" s="160">
        <f>ROUND(E419*U419,2)</f>
        <v>11.58</v>
      </c>
      <c r="W419" s="160"/>
      <c r="X419" s="160" t="s">
        <v>166</v>
      </c>
      <c r="Y419" s="160" t="s">
        <v>167</v>
      </c>
      <c r="Z419" s="149"/>
      <c r="AA419" s="149"/>
      <c r="AB419" s="149"/>
      <c r="AC419" s="149"/>
      <c r="AD419" s="149"/>
      <c r="AE419" s="149"/>
      <c r="AF419" s="149"/>
      <c r="AG419" s="149" t="s">
        <v>168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2" x14ac:dyDescent="0.2">
      <c r="A420" s="156"/>
      <c r="B420" s="157"/>
      <c r="C420" s="256" t="s">
        <v>528</v>
      </c>
      <c r="D420" s="257"/>
      <c r="E420" s="257"/>
      <c r="F420" s="257"/>
      <c r="G420" s="257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49"/>
      <c r="AA420" s="149"/>
      <c r="AB420" s="149"/>
      <c r="AC420" s="149"/>
      <c r="AD420" s="149"/>
      <c r="AE420" s="149"/>
      <c r="AF420" s="149"/>
      <c r="AG420" s="149" t="s">
        <v>170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2" x14ac:dyDescent="0.2">
      <c r="A421" s="156"/>
      <c r="B421" s="157"/>
      <c r="C421" s="192" t="s">
        <v>176</v>
      </c>
      <c r="D421" s="162"/>
      <c r="E421" s="163"/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60"/>
      <c r="Z421" s="149"/>
      <c r="AA421" s="149"/>
      <c r="AB421" s="149"/>
      <c r="AC421" s="149"/>
      <c r="AD421" s="149"/>
      <c r="AE421" s="149"/>
      <c r="AF421" s="149"/>
      <c r="AG421" s="149" t="s">
        <v>172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3" x14ac:dyDescent="0.2">
      <c r="A422" s="156"/>
      <c r="B422" s="157"/>
      <c r="C422" s="192" t="s">
        <v>529</v>
      </c>
      <c r="D422" s="162"/>
      <c r="E422" s="163">
        <v>10.0044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49"/>
      <c r="AA422" s="149"/>
      <c r="AB422" s="149"/>
      <c r="AC422" s="149"/>
      <c r="AD422" s="149"/>
      <c r="AE422" s="149"/>
      <c r="AF422" s="149"/>
      <c r="AG422" s="149" t="s">
        <v>172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3" x14ac:dyDescent="0.2">
      <c r="A423" s="156"/>
      <c r="B423" s="157"/>
      <c r="C423" s="192" t="s">
        <v>530</v>
      </c>
      <c r="D423" s="162"/>
      <c r="E423" s="163">
        <v>-1.7010000000000001</v>
      </c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49"/>
      <c r="AA423" s="149"/>
      <c r="AB423" s="149"/>
      <c r="AC423" s="149"/>
      <c r="AD423" s="149"/>
      <c r="AE423" s="149"/>
      <c r="AF423" s="149"/>
      <c r="AG423" s="149" t="s">
        <v>172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3" x14ac:dyDescent="0.2">
      <c r="A424" s="156"/>
      <c r="B424" s="157"/>
      <c r="C424" s="192" t="s">
        <v>531</v>
      </c>
      <c r="D424" s="162"/>
      <c r="E424" s="163">
        <v>8.6687999999999992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49"/>
      <c r="AA424" s="149"/>
      <c r="AB424" s="149"/>
      <c r="AC424" s="149"/>
      <c r="AD424" s="149"/>
      <c r="AE424" s="149"/>
      <c r="AF424" s="149"/>
      <c r="AG424" s="149" t="s">
        <v>172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3" x14ac:dyDescent="0.2">
      <c r="A425" s="156"/>
      <c r="B425" s="157"/>
      <c r="C425" s="192" t="s">
        <v>187</v>
      </c>
      <c r="D425" s="162"/>
      <c r="E425" s="163">
        <v>-1.26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49"/>
      <c r="AA425" s="149"/>
      <c r="AB425" s="149"/>
      <c r="AC425" s="149"/>
      <c r="AD425" s="149"/>
      <c r="AE425" s="149"/>
      <c r="AF425" s="149"/>
      <c r="AG425" s="149" t="s">
        <v>172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3" x14ac:dyDescent="0.2">
      <c r="A426" s="156"/>
      <c r="B426" s="157"/>
      <c r="C426" s="192" t="s">
        <v>171</v>
      </c>
      <c r="D426" s="162"/>
      <c r="E426" s="163"/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49"/>
      <c r="AA426" s="149"/>
      <c r="AB426" s="149"/>
      <c r="AC426" s="149"/>
      <c r="AD426" s="149"/>
      <c r="AE426" s="149"/>
      <c r="AF426" s="149"/>
      <c r="AG426" s="149" t="s">
        <v>172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3" x14ac:dyDescent="0.2">
      <c r="A427" s="156"/>
      <c r="B427" s="157"/>
      <c r="C427" s="192" t="s">
        <v>532</v>
      </c>
      <c r="D427" s="162"/>
      <c r="E427" s="163">
        <v>6.3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49"/>
      <c r="AA427" s="149"/>
      <c r="AB427" s="149"/>
      <c r="AC427" s="149"/>
      <c r="AD427" s="149"/>
      <c r="AE427" s="149"/>
      <c r="AF427" s="149"/>
      <c r="AG427" s="149" t="s">
        <v>172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3" x14ac:dyDescent="0.2">
      <c r="A428" s="156"/>
      <c r="B428" s="157"/>
      <c r="C428" s="192" t="s">
        <v>195</v>
      </c>
      <c r="D428" s="162"/>
      <c r="E428" s="163">
        <v>-0.88200000000000001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49"/>
      <c r="AA428" s="149"/>
      <c r="AB428" s="149"/>
      <c r="AC428" s="149"/>
      <c r="AD428" s="149"/>
      <c r="AE428" s="149"/>
      <c r="AF428" s="149"/>
      <c r="AG428" s="149" t="s">
        <v>172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3" x14ac:dyDescent="0.2">
      <c r="A429" s="156"/>
      <c r="B429" s="157"/>
      <c r="C429" s="192" t="s">
        <v>533</v>
      </c>
      <c r="D429" s="162"/>
      <c r="E429" s="163">
        <v>9.2736000000000001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49"/>
      <c r="AA429" s="149"/>
      <c r="AB429" s="149"/>
      <c r="AC429" s="149"/>
      <c r="AD429" s="149"/>
      <c r="AE429" s="149"/>
      <c r="AF429" s="149"/>
      <c r="AG429" s="149" t="s">
        <v>172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3" x14ac:dyDescent="0.2">
      <c r="A430" s="156"/>
      <c r="B430" s="157"/>
      <c r="C430" s="192" t="s">
        <v>534</v>
      </c>
      <c r="D430" s="162"/>
      <c r="E430" s="163">
        <v>6.3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49"/>
      <c r="AA430" s="149"/>
      <c r="AB430" s="149"/>
      <c r="AC430" s="149"/>
      <c r="AD430" s="149"/>
      <c r="AE430" s="149"/>
      <c r="AF430" s="149"/>
      <c r="AG430" s="149" t="s">
        <v>172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3" x14ac:dyDescent="0.2">
      <c r="A431" s="156"/>
      <c r="B431" s="157"/>
      <c r="C431" s="192" t="s">
        <v>201</v>
      </c>
      <c r="D431" s="162"/>
      <c r="E431" s="163">
        <v>-1.1339999999999999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49"/>
      <c r="AA431" s="149"/>
      <c r="AB431" s="149"/>
      <c r="AC431" s="149"/>
      <c r="AD431" s="149"/>
      <c r="AE431" s="149"/>
      <c r="AF431" s="149"/>
      <c r="AG431" s="149" t="s">
        <v>172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3" x14ac:dyDescent="0.2">
      <c r="A432" s="156"/>
      <c r="B432" s="157"/>
      <c r="C432" s="192" t="s">
        <v>535</v>
      </c>
      <c r="D432" s="162"/>
      <c r="E432" s="163">
        <v>-2.6459999999999999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49"/>
      <c r="AA432" s="149"/>
      <c r="AB432" s="149"/>
      <c r="AC432" s="149"/>
      <c r="AD432" s="149"/>
      <c r="AE432" s="149"/>
      <c r="AF432" s="149"/>
      <c r="AG432" s="149" t="s">
        <v>172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3" x14ac:dyDescent="0.2">
      <c r="A433" s="156"/>
      <c r="B433" s="157"/>
      <c r="C433" s="192" t="s">
        <v>536</v>
      </c>
      <c r="D433" s="162"/>
      <c r="E433" s="163">
        <v>6.5519999999999996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49"/>
      <c r="AA433" s="149"/>
      <c r="AB433" s="149"/>
      <c r="AC433" s="149"/>
      <c r="AD433" s="149"/>
      <c r="AE433" s="149"/>
      <c r="AF433" s="149"/>
      <c r="AG433" s="149" t="s">
        <v>172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3" x14ac:dyDescent="0.2">
      <c r="A434" s="156"/>
      <c r="B434" s="157"/>
      <c r="C434" s="192" t="s">
        <v>195</v>
      </c>
      <c r="D434" s="162"/>
      <c r="E434" s="163">
        <v>-0.88200000000000001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49"/>
      <c r="AA434" s="149"/>
      <c r="AB434" s="149"/>
      <c r="AC434" s="149"/>
      <c r="AD434" s="149"/>
      <c r="AE434" s="149"/>
      <c r="AF434" s="149"/>
      <c r="AG434" s="149" t="s">
        <v>172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x14ac:dyDescent="0.2">
      <c r="A435" s="167" t="s">
        <v>158</v>
      </c>
      <c r="B435" s="168" t="s">
        <v>83</v>
      </c>
      <c r="C435" s="190" t="s">
        <v>84</v>
      </c>
      <c r="D435" s="169"/>
      <c r="E435" s="170"/>
      <c r="F435" s="171"/>
      <c r="G435" s="171">
        <f>SUMIF(AG436:AG448,"&lt;&gt;NOR",G436:G448)</f>
        <v>0</v>
      </c>
      <c r="H435" s="171"/>
      <c r="I435" s="171">
        <f>SUM(I436:I448)</f>
        <v>0</v>
      </c>
      <c r="J435" s="171"/>
      <c r="K435" s="171">
        <f>SUM(K436:K448)</f>
        <v>0</v>
      </c>
      <c r="L435" s="171"/>
      <c r="M435" s="171">
        <f>SUM(M436:M448)</f>
        <v>0</v>
      </c>
      <c r="N435" s="170"/>
      <c r="O435" s="170">
        <f>SUM(O436:O448)</f>
        <v>0</v>
      </c>
      <c r="P435" s="170"/>
      <c r="Q435" s="170">
        <f>SUM(Q436:Q448)</f>
        <v>0</v>
      </c>
      <c r="R435" s="171"/>
      <c r="S435" s="171"/>
      <c r="T435" s="172"/>
      <c r="U435" s="166"/>
      <c r="V435" s="166">
        <f>SUM(V436:V448)</f>
        <v>96.210000000000008</v>
      </c>
      <c r="W435" s="166"/>
      <c r="X435" s="166"/>
      <c r="Y435" s="166"/>
      <c r="AG435" t="s">
        <v>159</v>
      </c>
    </row>
    <row r="436" spans="1:60" ht="22.5" outlineLevel="1" x14ac:dyDescent="0.2">
      <c r="A436" s="174">
        <v>52</v>
      </c>
      <c r="B436" s="175" t="s">
        <v>537</v>
      </c>
      <c r="C436" s="191" t="s">
        <v>538</v>
      </c>
      <c r="D436" s="176" t="s">
        <v>317</v>
      </c>
      <c r="E436" s="177">
        <v>12.63363</v>
      </c>
      <c r="F436" s="178"/>
      <c r="G436" s="179">
        <f>ROUND(E436*F436,2)</f>
        <v>0</v>
      </c>
      <c r="H436" s="178"/>
      <c r="I436" s="179">
        <f>ROUND(E436*H436,2)</f>
        <v>0</v>
      </c>
      <c r="J436" s="178"/>
      <c r="K436" s="179">
        <f>ROUND(E436*J436,2)</f>
        <v>0</v>
      </c>
      <c r="L436" s="179">
        <v>21</v>
      </c>
      <c r="M436" s="179">
        <f>G436*(1+L436/100)</f>
        <v>0</v>
      </c>
      <c r="N436" s="177">
        <v>0</v>
      </c>
      <c r="O436" s="177">
        <f>ROUND(E436*N436,2)</f>
        <v>0</v>
      </c>
      <c r="P436" s="177">
        <v>0</v>
      </c>
      <c r="Q436" s="177">
        <f>ROUND(E436*P436,2)</f>
        <v>0</v>
      </c>
      <c r="R436" s="179" t="s">
        <v>450</v>
      </c>
      <c r="S436" s="179" t="s">
        <v>164</v>
      </c>
      <c r="T436" s="180" t="s">
        <v>165</v>
      </c>
      <c r="U436" s="160">
        <v>0</v>
      </c>
      <c r="V436" s="160">
        <f>ROUND(E436*U436,2)</f>
        <v>0</v>
      </c>
      <c r="W436" s="160"/>
      <c r="X436" s="160" t="s">
        <v>166</v>
      </c>
      <c r="Y436" s="160" t="s">
        <v>539</v>
      </c>
      <c r="Z436" s="149"/>
      <c r="AA436" s="149"/>
      <c r="AB436" s="149"/>
      <c r="AC436" s="149"/>
      <c r="AD436" s="149"/>
      <c r="AE436" s="149"/>
      <c r="AF436" s="149"/>
      <c r="AG436" s="149" t="s">
        <v>168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2" x14ac:dyDescent="0.2">
      <c r="A437" s="156"/>
      <c r="B437" s="157"/>
      <c r="C437" s="192" t="s">
        <v>540</v>
      </c>
      <c r="D437" s="162"/>
      <c r="E437" s="163">
        <v>15.60843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49"/>
      <c r="AA437" s="149"/>
      <c r="AB437" s="149"/>
      <c r="AC437" s="149"/>
      <c r="AD437" s="149"/>
      <c r="AE437" s="149"/>
      <c r="AF437" s="149"/>
      <c r="AG437" s="149" t="s">
        <v>172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3" x14ac:dyDescent="0.2">
      <c r="A438" s="156"/>
      <c r="B438" s="157"/>
      <c r="C438" s="192" t="s">
        <v>541</v>
      </c>
      <c r="D438" s="162"/>
      <c r="E438" s="163">
        <v>-2.9748000000000001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49"/>
      <c r="AA438" s="149"/>
      <c r="AB438" s="149"/>
      <c r="AC438" s="149"/>
      <c r="AD438" s="149"/>
      <c r="AE438" s="149"/>
      <c r="AF438" s="149"/>
      <c r="AG438" s="149" t="s">
        <v>172</v>
      </c>
      <c r="AH438" s="149">
        <v>5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ht="22.5" outlineLevel="1" x14ac:dyDescent="0.2">
      <c r="A439" s="174">
        <v>53</v>
      </c>
      <c r="B439" s="175" t="s">
        <v>542</v>
      </c>
      <c r="C439" s="191" t="s">
        <v>543</v>
      </c>
      <c r="D439" s="176" t="s">
        <v>317</v>
      </c>
      <c r="E439" s="177">
        <v>2.9748000000000001</v>
      </c>
      <c r="F439" s="178"/>
      <c r="G439" s="179">
        <f>ROUND(E439*F439,2)</f>
        <v>0</v>
      </c>
      <c r="H439" s="178"/>
      <c r="I439" s="179">
        <f>ROUND(E439*H439,2)</f>
        <v>0</v>
      </c>
      <c r="J439" s="178"/>
      <c r="K439" s="179">
        <f>ROUND(E439*J439,2)</f>
        <v>0</v>
      </c>
      <c r="L439" s="179">
        <v>21</v>
      </c>
      <c r="M439" s="179">
        <f>G439*(1+L439/100)</f>
        <v>0</v>
      </c>
      <c r="N439" s="177">
        <v>0</v>
      </c>
      <c r="O439" s="177">
        <f>ROUND(E439*N439,2)</f>
        <v>0</v>
      </c>
      <c r="P439" s="177">
        <v>0</v>
      </c>
      <c r="Q439" s="177">
        <f>ROUND(E439*P439,2)</f>
        <v>0</v>
      </c>
      <c r="R439" s="179" t="s">
        <v>450</v>
      </c>
      <c r="S439" s="179" t="s">
        <v>164</v>
      </c>
      <c r="T439" s="180" t="s">
        <v>165</v>
      </c>
      <c r="U439" s="160">
        <v>0</v>
      </c>
      <c r="V439" s="160">
        <f>ROUND(E439*U439,2)</f>
        <v>0</v>
      </c>
      <c r="W439" s="160"/>
      <c r="X439" s="160" t="s">
        <v>166</v>
      </c>
      <c r="Y439" s="160" t="s">
        <v>539</v>
      </c>
      <c r="Z439" s="149"/>
      <c r="AA439" s="149"/>
      <c r="AB439" s="149"/>
      <c r="AC439" s="149"/>
      <c r="AD439" s="149"/>
      <c r="AE439" s="149"/>
      <c r="AF439" s="149"/>
      <c r="AG439" s="149" t="s">
        <v>168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2" x14ac:dyDescent="0.2">
      <c r="A440" s="156"/>
      <c r="B440" s="157"/>
      <c r="C440" s="192" t="s">
        <v>544</v>
      </c>
      <c r="D440" s="162"/>
      <c r="E440" s="163">
        <v>0.71540000000000004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49"/>
      <c r="AA440" s="149"/>
      <c r="AB440" s="149"/>
      <c r="AC440" s="149"/>
      <c r="AD440" s="149"/>
      <c r="AE440" s="149"/>
      <c r="AF440" s="149"/>
      <c r="AG440" s="149" t="s">
        <v>172</v>
      </c>
      <c r="AH440" s="149">
        <v>7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3" x14ac:dyDescent="0.2">
      <c r="A441" s="156"/>
      <c r="B441" s="157"/>
      <c r="C441" s="192" t="s">
        <v>545</v>
      </c>
      <c r="D441" s="162"/>
      <c r="E441" s="163">
        <v>2.2593999999999999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49"/>
      <c r="AA441" s="149"/>
      <c r="AB441" s="149"/>
      <c r="AC441" s="149"/>
      <c r="AD441" s="149"/>
      <c r="AE441" s="149"/>
      <c r="AF441" s="149"/>
      <c r="AG441" s="149" t="s">
        <v>172</v>
      </c>
      <c r="AH441" s="149">
        <v>7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ht="22.5" outlineLevel="1" x14ac:dyDescent="0.2">
      <c r="A442" s="182">
        <v>54</v>
      </c>
      <c r="B442" s="183" t="s">
        <v>546</v>
      </c>
      <c r="C442" s="193" t="s">
        <v>547</v>
      </c>
      <c r="D442" s="184" t="s">
        <v>317</v>
      </c>
      <c r="E442" s="185">
        <v>15.901730000000001</v>
      </c>
      <c r="F442" s="186"/>
      <c r="G442" s="187">
        <f>ROUND(E442*F442,2)</f>
        <v>0</v>
      </c>
      <c r="H442" s="186"/>
      <c r="I442" s="187">
        <f>ROUND(E442*H442,2)</f>
        <v>0</v>
      </c>
      <c r="J442" s="186"/>
      <c r="K442" s="187">
        <f>ROUND(E442*J442,2)</f>
        <v>0</v>
      </c>
      <c r="L442" s="187">
        <v>21</v>
      </c>
      <c r="M442" s="187">
        <f>G442*(1+L442/100)</f>
        <v>0</v>
      </c>
      <c r="N442" s="185">
        <v>0</v>
      </c>
      <c r="O442" s="185">
        <f>ROUND(E442*N442,2)</f>
        <v>0</v>
      </c>
      <c r="P442" s="185">
        <v>0</v>
      </c>
      <c r="Q442" s="185">
        <f>ROUND(E442*P442,2)</f>
        <v>0</v>
      </c>
      <c r="R442" s="187" t="s">
        <v>450</v>
      </c>
      <c r="S442" s="187" t="s">
        <v>164</v>
      </c>
      <c r="T442" s="188" t="s">
        <v>165</v>
      </c>
      <c r="U442" s="160">
        <v>0.93300000000000005</v>
      </c>
      <c r="V442" s="160">
        <f>ROUND(E442*U442,2)</f>
        <v>14.84</v>
      </c>
      <c r="W442" s="160"/>
      <c r="X442" s="160" t="s">
        <v>548</v>
      </c>
      <c r="Y442" s="160" t="s">
        <v>539</v>
      </c>
      <c r="Z442" s="149"/>
      <c r="AA442" s="149"/>
      <c r="AB442" s="149"/>
      <c r="AC442" s="149"/>
      <c r="AD442" s="149"/>
      <c r="AE442" s="149"/>
      <c r="AF442" s="149"/>
      <c r="AG442" s="149" t="s">
        <v>549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82">
        <v>55</v>
      </c>
      <c r="B443" s="183" t="s">
        <v>550</v>
      </c>
      <c r="C443" s="193" t="s">
        <v>551</v>
      </c>
      <c r="D443" s="184" t="s">
        <v>317</v>
      </c>
      <c r="E443" s="185">
        <v>79.50864</v>
      </c>
      <c r="F443" s="186"/>
      <c r="G443" s="187">
        <f>ROUND(E443*F443,2)</f>
        <v>0</v>
      </c>
      <c r="H443" s="186"/>
      <c r="I443" s="187">
        <f>ROUND(E443*H443,2)</f>
        <v>0</v>
      </c>
      <c r="J443" s="186"/>
      <c r="K443" s="187">
        <f>ROUND(E443*J443,2)</f>
        <v>0</v>
      </c>
      <c r="L443" s="187">
        <v>21</v>
      </c>
      <c r="M443" s="187">
        <f>G443*(1+L443/100)</f>
        <v>0</v>
      </c>
      <c r="N443" s="185">
        <v>0</v>
      </c>
      <c r="O443" s="185">
        <f>ROUND(E443*N443,2)</f>
        <v>0</v>
      </c>
      <c r="P443" s="185">
        <v>0</v>
      </c>
      <c r="Q443" s="185">
        <f>ROUND(E443*P443,2)</f>
        <v>0</v>
      </c>
      <c r="R443" s="187" t="s">
        <v>450</v>
      </c>
      <c r="S443" s="187" t="s">
        <v>164</v>
      </c>
      <c r="T443" s="188" t="s">
        <v>165</v>
      </c>
      <c r="U443" s="160">
        <v>0.65300000000000002</v>
      </c>
      <c r="V443" s="160">
        <f>ROUND(E443*U443,2)</f>
        <v>51.92</v>
      </c>
      <c r="W443" s="160"/>
      <c r="X443" s="160" t="s">
        <v>548</v>
      </c>
      <c r="Y443" s="160" t="s">
        <v>539</v>
      </c>
      <c r="Z443" s="149"/>
      <c r="AA443" s="149"/>
      <c r="AB443" s="149"/>
      <c r="AC443" s="149"/>
      <c r="AD443" s="149"/>
      <c r="AE443" s="149"/>
      <c r="AF443" s="149"/>
      <c r="AG443" s="149" t="s">
        <v>549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74">
        <v>56</v>
      </c>
      <c r="B444" s="175" t="s">
        <v>552</v>
      </c>
      <c r="C444" s="191" t="s">
        <v>553</v>
      </c>
      <c r="D444" s="176" t="s">
        <v>317</v>
      </c>
      <c r="E444" s="177">
        <v>15.901730000000001</v>
      </c>
      <c r="F444" s="178"/>
      <c r="G444" s="179">
        <f>ROUND(E444*F444,2)</f>
        <v>0</v>
      </c>
      <c r="H444" s="178"/>
      <c r="I444" s="179">
        <f>ROUND(E444*H444,2)</f>
        <v>0</v>
      </c>
      <c r="J444" s="178"/>
      <c r="K444" s="179">
        <f>ROUND(E444*J444,2)</f>
        <v>0</v>
      </c>
      <c r="L444" s="179">
        <v>21</v>
      </c>
      <c r="M444" s="179">
        <f>G444*(1+L444/100)</f>
        <v>0</v>
      </c>
      <c r="N444" s="177">
        <v>0</v>
      </c>
      <c r="O444" s="177">
        <f>ROUND(E444*N444,2)</f>
        <v>0</v>
      </c>
      <c r="P444" s="177">
        <v>0</v>
      </c>
      <c r="Q444" s="177">
        <f>ROUND(E444*P444,2)</f>
        <v>0</v>
      </c>
      <c r="R444" s="179" t="s">
        <v>450</v>
      </c>
      <c r="S444" s="179" t="s">
        <v>164</v>
      </c>
      <c r="T444" s="180" t="s">
        <v>165</v>
      </c>
      <c r="U444" s="160">
        <v>0.49</v>
      </c>
      <c r="V444" s="160">
        <f>ROUND(E444*U444,2)</f>
        <v>7.79</v>
      </c>
      <c r="W444" s="160"/>
      <c r="X444" s="160" t="s">
        <v>548</v>
      </c>
      <c r="Y444" s="160" t="s">
        <v>539</v>
      </c>
      <c r="Z444" s="149"/>
      <c r="AA444" s="149"/>
      <c r="AB444" s="149"/>
      <c r="AC444" s="149"/>
      <c r="AD444" s="149"/>
      <c r="AE444" s="149"/>
      <c r="AF444" s="149"/>
      <c r="AG444" s="149" t="s">
        <v>549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2" x14ac:dyDescent="0.2">
      <c r="A445" s="156"/>
      <c r="B445" s="157"/>
      <c r="C445" s="265" t="s">
        <v>554</v>
      </c>
      <c r="D445" s="266"/>
      <c r="E445" s="266"/>
      <c r="F445" s="266"/>
      <c r="G445" s="266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49"/>
      <c r="AA445" s="149"/>
      <c r="AB445" s="149"/>
      <c r="AC445" s="149"/>
      <c r="AD445" s="149"/>
      <c r="AE445" s="149"/>
      <c r="AF445" s="149"/>
      <c r="AG445" s="149" t="s">
        <v>205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82">
        <v>57</v>
      </c>
      <c r="B446" s="183" t="s">
        <v>555</v>
      </c>
      <c r="C446" s="193" t="s">
        <v>556</v>
      </c>
      <c r="D446" s="184" t="s">
        <v>317</v>
      </c>
      <c r="E446" s="185">
        <v>302.13283999999999</v>
      </c>
      <c r="F446" s="186"/>
      <c r="G446" s="187">
        <f>ROUND(E446*F446,2)</f>
        <v>0</v>
      </c>
      <c r="H446" s="186"/>
      <c r="I446" s="187">
        <f>ROUND(E446*H446,2)</f>
        <v>0</v>
      </c>
      <c r="J446" s="186"/>
      <c r="K446" s="187">
        <f>ROUND(E446*J446,2)</f>
        <v>0</v>
      </c>
      <c r="L446" s="187">
        <v>21</v>
      </c>
      <c r="M446" s="187">
        <f>G446*(1+L446/100)</f>
        <v>0</v>
      </c>
      <c r="N446" s="185">
        <v>0</v>
      </c>
      <c r="O446" s="185">
        <f>ROUND(E446*N446,2)</f>
        <v>0</v>
      </c>
      <c r="P446" s="185">
        <v>0</v>
      </c>
      <c r="Q446" s="185">
        <f>ROUND(E446*P446,2)</f>
        <v>0</v>
      </c>
      <c r="R446" s="187" t="s">
        <v>450</v>
      </c>
      <c r="S446" s="187" t="s">
        <v>164</v>
      </c>
      <c r="T446" s="188" t="s">
        <v>165</v>
      </c>
      <c r="U446" s="160">
        <v>0</v>
      </c>
      <c r="V446" s="160">
        <f>ROUND(E446*U446,2)</f>
        <v>0</v>
      </c>
      <c r="W446" s="160"/>
      <c r="X446" s="160" t="s">
        <v>548</v>
      </c>
      <c r="Y446" s="160" t="s">
        <v>539</v>
      </c>
      <c r="Z446" s="149"/>
      <c r="AA446" s="149"/>
      <c r="AB446" s="149"/>
      <c r="AC446" s="149"/>
      <c r="AD446" s="149"/>
      <c r="AE446" s="149"/>
      <c r="AF446" s="149"/>
      <c r="AG446" s="149" t="s">
        <v>549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82">
        <v>58</v>
      </c>
      <c r="B447" s="183" t="s">
        <v>557</v>
      </c>
      <c r="C447" s="193" t="s">
        <v>558</v>
      </c>
      <c r="D447" s="184" t="s">
        <v>317</v>
      </c>
      <c r="E447" s="185">
        <v>15.901730000000001</v>
      </c>
      <c r="F447" s="186"/>
      <c r="G447" s="187">
        <f>ROUND(E447*F447,2)</f>
        <v>0</v>
      </c>
      <c r="H447" s="186"/>
      <c r="I447" s="187">
        <f>ROUND(E447*H447,2)</f>
        <v>0</v>
      </c>
      <c r="J447" s="186"/>
      <c r="K447" s="187">
        <f>ROUND(E447*J447,2)</f>
        <v>0</v>
      </c>
      <c r="L447" s="187">
        <v>21</v>
      </c>
      <c r="M447" s="187">
        <f>G447*(1+L447/100)</f>
        <v>0</v>
      </c>
      <c r="N447" s="185">
        <v>0</v>
      </c>
      <c r="O447" s="185">
        <f>ROUND(E447*N447,2)</f>
        <v>0</v>
      </c>
      <c r="P447" s="185">
        <v>0</v>
      </c>
      <c r="Q447" s="185">
        <f>ROUND(E447*P447,2)</f>
        <v>0</v>
      </c>
      <c r="R447" s="187" t="s">
        <v>450</v>
      </c>
      <c r="S447" s="187" t="s">
        <v>164</v>
      </c>
      <c r="T447" s="188" t="s">
        <v>165</v>
      </c>
      <c r="U447" s="160">
        <v>0.94199999999999995</v>
      </c>
      <c r="V447" s="160">
        <f>ROUND(E447*U447,2)</f>
        <v>14.98</v>
      </c>
      <c r="W447" s="160"/>
      <c r="X447" s="160" t="s">
        <v>548</v>
      </c>
      <c r="Y447" s="160" t="s">
        <v>539</v>
      </c>
      <c r="Z447" s="149"/>
      <c r="AA447" s="149"/>
      <c r="AB447" s="149"/>
      <c r="AC447" s="149"/>
      <c r="AD447" s="149"/>
      <c r="AE447" s="149"/>
      <c r="AF447" s="149"/>
      <c r="AG447" s="149" t="s">
        <v>549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ht="22.5" outlineLevel="1" x14ac:dyDescent="0.2">
      <c r="A448" s="182">
        <v>59</v>
      </c>
      <c r="B448" s="183" t="s">
        <v>559</v>
      </c>
      <c r="C448" s="193" t="s">
        <v>560</v>
      </c>
      <c r="D448" s="184" t="s">
        <v>317</v>
      </c>
      <c r="E448" s="185">
        <v>63.606909999999999</v>
      </c>
      <c r="F448" s="186"/>
      <c r="G448" s="187">
        <f>ROUND(E448*F448,2)</f>
        <v>0</v>
      </c>
      <c r="H448" s="186"/>
      <c r="I448" s="187">
        <f>ROUND(E448*H448,2)</f>
        <v>0</v>
      </c>
      <c r="J448" s="186"/>
      <c r="K448" s="187">
        <f>ROUND(E448*J448,2)</f>
        <v>0</v>
      </c>
      <c r="L448" s="187">
        <v>21</v>
      </c>
      <c r="M448" s="187">
        <f>G448*(1+L448/100)</f>
        <v>0</v>
      </c>
      <c r="N448" s="185">
        <v>0</v>
      </c>
      <c r="O448" s="185">
        <f>ROUND(E448*N448,2)</f>
        <v>0</v>
      </c>
      <c r="P448" s="185">
        <v>0</v>
      </c>
      <c r="Q448" s="185">
        <f>ROUND(E448*P448,2)</f>
        <v>0</v>
      </c>
      <c r="R448" s="187" t="s">
        <v>450</v>
      </c>
      <c r="S448" s="187" t="s">
        <v>164</v>
      </c>
      <c r="T448" s="188" t="s">
        <v>165</v>
      </c>
      <c r="U448" s="160">
        <v>0.105</v>
      </c>
      <c r="V448" s="160">
        <f>ROUND(E448*U448,2)</f>
        <v>6.68</v>
      </c>
      <c r="W448" s="160"/>
      <c r="X448" s="160" t="s">
        <v>548</v>
      </c>
      <c r="Y448" s="160" t="s">
        <v>539</v>
      </c>
      <c r="Z448" s="149"/>
      <c r="AA448" s="149"/>
      <c r="AB448" s="149"/>
      <c r="AC448" s="149"/>
      <c r="AD448" s="149"/>
      <c r="AE448" s="149"/>
      <c r="AF448" s="149"/>
      <c r="AG448" s="149" t="s">
        <v>549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x14ac:dyDescent="0.2">
      <c r="A449" s="167" t="s">
        <v>158</v>
      </c>
      <c r="B449" s="168" t="s">
        <v>85</v>
      </c>
      <c r="C449" s="190" t="s">
        <v>86</v>
      </c>
      <c r="D449" s="169"/>
      <c r="E449" s="170"/>
      <c r="F449" s="171"/>
      <c r="G449" s="171">
        <f>SUMIF(AG450:AG451,"&lt;&gt;NOR",G450:G451)</f>
        <v>0</v>
      </c>
      <c r="H449" s="171"/>
      <c r="I449" s="171">
        <f>SUM(I450:I451)</f>
        <v>0</v>
      </c>
      <c r="J449" s="171"/>
      <c r="K449" s="171">
        <f>SUM(K450:K451)</f>
        <v>0</v>
      </c>
      <c r="L449" s="171"/>
      <c r="M449" s="171">
        <f>SUM(M450:M451)</f>
        <v>0</v>
      </c>
      <c r="N449" s="170"/>
      <c r="O449" s="170">
        <f>SUM(O450:O451)</f>
        <v>0</v>
      </c>
      <c r="P449" s="170"/>
      <c r="Q449" s="170">
        <f>SUM(Q450:Q451)</f>
        <v>0</v>
      </c>
      <c r="R449" s="171"/>
      <c r="S449" s="171"/>
      <c r="T449" s="172"/>
      <c r="U449" s="166"/>
      <c r="V449" s="166">
        <f>SUM(V450:V451)</f>
        <v>38.049999999999997</v>
      </c>
      <c r="W449" s="166"/>
      <c r="X449" s="166"/>
      <c r="Y449" s="166"/>
      <c r="AG449" t="s">
        <v>159</v>
      </c>
    </row>
    <row r="450" spans="1:60" ht="22.5" outlineLevel="1" x14ac:dyDescent="0.2">
      <c r="A450" s="174">
        <v>60</v>
      </c>
      <c r="B450" s="175" t="s">
        <v>561</v>
      </c>
      <c r="C450" s="191" t="s">
        <v>562</v>
      </c>
      <c r="D450" s="176" t="s">
        <v>317</v>
      </c>
      <c r="E450" s="177">
        <v>14.76638</v>
      </c>
      <c r="F450" s="178"/>
      <c r="G450" s="179">
        <f>ROUND(E450*F450,2)</f>
        <v>0</v>
      </c>
      <c r="H450" s="178"/>
      <c r="I450" s="179">
        <f>ROUND(E450*H450,2)</f>
        <v>0</v>
      </c>
      <c r="J450" s="178"/>
      <c r="K450" s="179">
        <f>ROUND(E450*J450,2)</f>
        <v>0</v>
      </c>
      <c r="L450" s="179">
        <v>21</v>
      </c>
      <c r="M450" s="179">
        <f>G450*(1+L450/100)</f>
        <v>0</v>
      </c>
      <c r="N450" s="177">
        <v>0</v>
      </c>
      <c r="O450" s="177">
        <f>ROUND(E450*N450,2)</f>
        <v>0</v>
      </c>
      <c r="P450" s="177">
        <v>0</v>
      </c>
      <c r="Q450" s="177">
        <f>ROUND(E450*P450,2)</f>
        <v>0</v>
      </c>
      <c r="R450" s="179" t="s">
        <v>163</v>
      </c>
      <c r="S450" s="179" t="s">
        <v>164</v>
      </c>
      <c r="T450" s="180" t="s">
        <v>165</v>
      </c>
      <c r="U450" s="160">
        <v>2.577</v>
      </c>
      <c r="V450" s="160">
        <f>ROUND(E450*U450,2)</f>
        <v>38.049999999999997</v>
      </c>
      <c r="W450" s="160"/>
      <c r="X450" s="160" t="s">
        <v>563</v>
      </c>
      <c r="Y450" s="160" t="s">
        <v>539</v>
      </c>
      <c r="Z450" s="149"/>
      <c r="AA450" s="149"/>
      <c r="AB450" s="149"/>
      <c r="AC450" s="149"/>
      <c r="AD450" s="149"/>
      <c r="AE450" s="149"/>
      <c r="AF450" s="149"/>
      <c r="AG450" s="149" t="s">
        <v>564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2" x14ac:dyDescent="0.2">
      <c r="A451" s="156"/>
      <c r="B451" s="157"/>
      <c r="C451" s="256" t="s">
        <v>565</v>
      </c>
      <c r="D451" s="257"/>
      <c r="E451" s="257"/>
      <c r="F451" s="257"/>
      <c r="G451" s="257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49"/>
      <c r="AA451" s="149"/>
      <c r="AB451" s="149"/>
      <c r="AC451" s="149"/>
      <c r="AD451" s="149"/>
      <c r="AE451" s="149"/>
      <c r="AF451" s="149"/>
      <c r="AG451" s="149" t="s">
        <v>170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x14ac:dyDescent="0.2">
      <c r="A452" s="167" t="s">
        <v>158</v>
      </c>
      <c r="B452" s="168" t="s">
        <v>87</v>
      </c>
      <c r="C452" s="190" t="s">
        <v>88</v>
      </c>
      <c r="D452" s="169"/>
      <c r="E452" s="170"/>
      <c r="F452" s="171"/>
      <c r="G452" s="171">
        <f>SUMIF(AG453:AG482,"&lt;&gt;NOR",G453:G482)</f>
        <v>0</v>
      </c>
      <c r="H452" s="171"/>
      <c r="I452" s="171">
        <f>SUM(I453:I482)</f>
        <v>0</v>
      </c>
      <c r="J452" s="171"/>
      <c r="K452" s="171">
        <f>SUM(K453:K482)</f>
        <v>0</v>
      </c>
      <c r="L452" s="171"/>
      <c r="M452" s="171">
        <f>SUM(M453:M482)</f>
        <v>0</v>
      </c>
      <c r="N452" s="170"/>
      <c r="O452" s="170">
        <f>SUM(O453:O482)</f>
        <v>0.02</v>
      </c>
      <c r="P452" s="170"/>
      <c r="Q452" s="170">
        <f>SUM(Q453:Q482)</f>
        <v>0</v>
      </c>
      <c r="R452" s="171"/>
      <c r="S452" s="171"/>
      <c r="T452" s="172"/>
      <c r="U452" s="166"/>
      <c r="V452" s="166">
        <f>SUM(V453:V482)</f>
        <v>4.1300000000000008</v>
      </c>
      <c r="W452" s="166"/>
      <c r="X452" s="166"/>
      <c r="Y452" s="166"/>
      <c r="AG452" t="s">
        <v>159</v>
      </c>
    </row>
    <row r="453" spans="1:60" ht="22.5" outlineLevel="1" x14ac:dyDescent="0.2">
      <c r="A453" s="174">
        <v>61</v>
      </c>
      <c r="B453" s="175" t="s">
        <v>566</v>
      </c>
      <c r="C453" s="191" t="s">
        <v>567</v>
      </c>
      <c r="D453" s="176" t="s">
        <v>162</v>
      </c>
      <c r="E453" s="177">
        <v>4.1013000000000002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7">
        <v>2.1000000000000001E-4</v>
      </c>
      <c r="O453" s="177">
        <f>ROUND(E453*N453,2)</f>
        <v>0</v>
      </c>
      <c r="P453" s="177">
        <v>0</v>
      </c>
      <c r="Q453" s="177">
        <f>ROUND(E453*P453,2)</f>
        <v>0</v>
      </c>
      <c r="R453" s="179" t="s">
        <v>568</v>
      </c>
      <c r="S453" s="179" t="s">
        <v>165</v>
      </c>
      <c r="T453" s="180" t="s">
        <v>165</v>
      </c>
      <c r="U453" s="160">
        <v>9.5000000000000001E-2</v>
      </c>
      <c r="V453" s="160">
        <f>ROUND(E453*U453,2)</f>
        <v>0.39</v>
      </c>
      <c r="W453" s="160"/>
      <c r="X453" s="160" t="s">
        <v>166</v>
      </c>
      <c r="Y453" s="160" t="s">
        <v>167</v>
      </c>
      <c r="Z453" s="149"/>
      <c r="AA453" s="149"/>
      <c r="AB453" s="149"/>
      <c r="AC453" s="149"/>
      <c r="AD453" s="149"/>
      <c r="AE453" s="149"/>
      <c r="AF453" s="149"/>
      <c r="AG453" s="149" t="s">
        <v>168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2" x14ac:dyDescent="0.2">
      <c r="A454" s="156"/>
      <c r="B454" s="157"/>
      <c r="C454" s="192" t="s">
        <v>511</v>
      </c>
      <c r="D454" s="162"/>
      <c r="E454" s="163"/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60"/>
      <c r="Z454" s="149"/>
      <c r="AA454" s="149"/>
      <c r="AB454" s="149"/>
      <c r="AC454" s="149"/>
      <c r="AD454" s="149"/>
      <c r="AE454" s="149"/>
      <c r="AF454" s="149"/>
      <c r="AG454" s="149" t="s">
        <v>172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3" x14ac:dyDescent="0.2">
      <c r="A455" s="156"/>
      <c r="B455" s="157"/>
      <c r="C455" s="192" t="s">
        <v>302</v>
      </c>
      <c r="D455" s="162"/>
      <c r="E455" s="163"/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60"/>
      <c r="Z455" s="149"/>
      <c r="AA455" s="149"/>
      <c r="AB455" s="149"/>
      <c r="AC455" s="149"/>
      <c r="AD455" s="149"/>
      <c r="AE455" s="149"/>
      <c r="AF455" s="149"/>
      <c r="AG455" s="149" t="s">
        <v>172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3" x14ac:dyDescent="0.2">
      <c r="A456" s="156"/>
      <c r="B456" s="157"/>
      <c r="C456" s="192" t="s">
        <v>326</v>
      </c>
      <c r="D456" s="162"/>
      <c r="E456" s="163">
        <v>2.1168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49"/>
      <c r="AA456" s="149"/>
      <c r="AB456" s="149"/>
      <c r="AC456" s="149"/>
      <c r="AD456" s="149"/>
      <c r="AE456" s="149"/>
      <c r="AF456" s="149"/>
      <c r="AG456" s="149" t="s">
        <v>172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3" x14ac:dyDescent="0.2">
      <c r="A457" s="156"/>
      <c r="B457" s="157"/>
      <c r="C457" s="192" t="s">
        <v>327</v>
      </c>
      <c r="D457" s="162"/>
      <c r="E457" s="163">
        <v>1.9844999999999999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49"/>
      <c r="AA457" s="149"/>
      <c r="AB457" s="149"/>
      <c r="AC457" s="149"/>
      <c r="AD457" s="149"/>
      <c r="AE457" s="149"/>
      <c r="AF457" s="149"/>
      <c r="AG457" s="149" t="s">
        <v>172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74">
        <v>62</v>
      </c>
      <c r="B458" s="175" t="s">
        <v>569</v>
      </c>
      <c r="C458" s="191" t="s">
        <v>570</v>
      </c>
      <c r="D458" s="176" t="s">
        <v>162</v>
      </c>
      <c r="E458" s="177">
        <v>5.2806600000000001</v>
      </c>
      <c r="F458" s="178"/>
      <c r="G458" s="179">
        <f>ROUND(E458*F458,2)</f>
        <v>0</v>
      </c>
      <c r="H458" s="178"/>
      <c r="I458" s="179">
        <f>ROUND(E458*H458,2)</f>
        <v>0</v>
      </c>
      <c r="J458" s="178"/>
      <c r="K458" s="179">
        <f>ROUND(E458*J458,2)</f>
        <v>0</v>
      </c>
      <c r="L458" s="179">
        <v>21</v>
      </c>
      <c r="M458" s="179">
        <f>G458*(1+L458/100)</f>
        <v>0</v>
      </c>
      <c r="N458" s="177">
        <v>2.1000000000000001E-4</v>
      </c>
      <c r="O458" s="177">
        <f>ROUND(E458*N458,2)</f>
        <v>0</v>
      </c>
      <c r="P458" s="177">
        <v>0</v>
      </c>
      <c r="Q458" s="177">
        <f>ROUND(E458*P458,2)</f>
        <v>0</v>
      </c>
      <c r="R458" s="179" t="s">
        <v>568</v>
      </c>
      <c r="S458" s="179" t="s">
        <v>164</v>
      </c>
      <c r="T458" s="180" t="s">
        <v>165</v>
      </c>
      <c r="U458" s="160">
        <v>9.5000000000000001E-2</v>
      </c>
      <c r="V458" s="160">
        <f>ROUND(E458*U458,2)</f>
        <v>0.5</v>
      </c>
      <c r="W458" s="160"/>
      <c r="X458" s="160" t="s">
        <v>166</v>
      </c>
      <c r="Y458" s="160" t="s">
        <v>167</v>
      </c>
      <c r="Z458" s="149"/>
      <c r="AA458" s="149"/>
      <c r="AB458" s="149"/>
      <c r="AC458" s="149"/>
      <c r="AD458" s="149"/>
      <c r="AE458" s="149"/>
      <c r="AF458" s="149"/>
      <c r="AG458" s="149" t="s">
        <v>168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2" x14ac:dyDescent="0.2">
      <c r="A459" s="156"/>
      <c r="B459" s="157"/>
      <c r="C459" s="192" t="s">
        <v>571</v>
      </c>
      <c r="D459" s="162"/>
      <c r="E459" s="163">
        <v>5.2806600000000001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49"/>
      <c r="AA459" s="149"/>
      <c r="AB459" s="149"/>
      <c r="AC459" s="149"/>
      <c r="AD459" s="149"/>
      <c r="AE459" s="149"/>
      <c r="AF459" s="149"/>
      <c r="AG459" s="149" t="s">
        <v>172</v>
      </c>
      <c r="AH459" s="149">
        <v>5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74">
        <v>63</v>
      </c>
      <c r="B460" s="175" t="s">
        <v>572</v>
      </c>
      <c r="C460" s="191" t="s">
        <v>573</v>
      </c>
      <c r="D460" s="176" t="s">
        <v>162</v>
      </c>
      <c r="E460" s="177">
        <v>5.2806600000000001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7">
        <v>1.58E-3</v>
      </c>
      <c r="O460" s="177">
        <f>ROUND(E460*N460,2)</f>
        <v>0.01</v>
      </c>
      <c r="P460" s="177">
        <v>0</v>
      </c>
      <c r="Q460" s="177">
        <f>ROUND(E460*P460,2)</f>
        <v>0</v>
      </c>
      <c r="R460" s="179" t="s">
        <v>568</v>
      </c>
      <c r="S460" s="179" t="s">
        <v>164</v>
      </c>
      <c r="T460" s="180" t="s">
        <v>165</v>
      </c>
      <c r="U460" s="160">
        <v>0.24</v>
      </c>
      <c r="V460" s="160">
        <f>ROUND(E460*U460,2)</f>
        <v>1.27</v>
      </c>
      <c r="W460" s="160"/>
      <c r="X460" s="160" t="s">
        <v>166</v>
      </c>
      <c r="Y460" s="160" t="s">
        <v>167</v>
      </c>
      <c r="Z460" s="149"/>
      <c r="AA460" s="149"/>
      <c r="AB460" s="149"/>
      <c r="AC460" s="149"/>
      <c r="AD460" s="149"/>
      <c r="AE460" s="149"/>
      <c r="AF460" s="149"/>
      <c r="AG460" s="149" t="s">
        <v>168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2" x14ac:dyDescent="0.2">
      <c r="A461" s="156"/>
      <c r="B461" s="157"/>
      <c r="C461" s="192" t="s">
        <v>511</v>
      </c>
      <c r="D461" s="162"/>
      <c r="E461" s="163"/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60"/>
      <c r="Z461" s="149"/>
      <c r="AA461" s="149"/>
      <c r="AB461" s="149"/>
      <c r="AC461" s="149"/>
      <c r="AD461" s="149"/>
      <c r="AE461" s="149"/>
      <c r="AF461" s="149"/>
      <c r="AG461" s="149" t="s">
        <v>172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3" x14ac:dyDescent="0.2">
      <c r="A462" s="156"/>
      <c r="B462" s="157"/>
      <c r="C462" s="192" t="s">
        <v>302</v>
      </c>
      <c r="D462" s="162"/>
      <c r="E462" s="163"/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60"/>
      <c r="Z462" s="149"/>
      <c r="AA462" s="149"/>
      <c r="AB462" s="149"/>
      <c r="AC462" s="149"/>
      <c r="AD462" s="149"/>
      <c r="AE462" s="149"/>
      <c r="AF462" s="149"/>
      <c r="AG462" s="149" t="s">
        <v>172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3" x14ac:dyDescent="0.2">
      <c r="A463" s="156"/>
      <c r="B463" s="157"/>
      <c r="C463" s="192" t="s">
        <v>574</v>
      </c>
      <c r="D463" s="162"/>
      <c r="E463" s="163">
        <v>5.2806600000000001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49"/>
      <c r="AA463" s="149"/>
      <c r="AB463" s="149"/>
      <c r="AC463" s="149"/>
      <c r="AD463" s="149"/>
      <c r="AE463" s="149"/>
      <c r="AF463" s="149"/>
      <c r="AG463" s="149" t="s">
        <v>172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74">
        <v>64</v>
      </c>
      <c r="B464" s="175" t="s">
        <v>575</v>
      </c>
      <c r="C464" s="191" t="s">
        <v>573</v>
      </c>
      <c r="D464" s="176" t="s">
        <v>162</v>
      </c>
      <c r="E464" s="177">
        <v>4.1013000000000002</v>
      </c>
      <c r="F464" s="178"/>
      <c r="G464" s="179">
        <f>ROUND(E464*F464,2)</f>
        <v>0</v>
      </c>
      <c r="H464" s="178"/>
      <c r="I464" s="179">
        <f>ROUND(E464*H464,2)</f>
        <v>0</v>
      </c>
      <c r="J464" s="178"/>
      <c r="K464" s="179">
        <f>ROUND(E464*J464,2)</f>
        <v>0</v>
      </c>
      <c r="L464" s="179">
        <v>21</v>
      </c>
      <c r="M464" s="179">
        <f>G464*(1+L464/100)</f>
        <v>0</v>
      </c>
      <c r="N464" s="177">
        <v>1.58E-3</v>
      </c>
      <c r="O464" s="177">
        <f>ROUND(E464*N464,2)</f>
        <v>0.01</v>
      </c>
      <c r="P464" s="177">
        <v>0</v>
      </c>
      <c r="Q464" s="177">
        <f>ROUND(E464*P464,2)</f>
        <v>0</v>
      </c>
      <c r="R464" s="179" t="s">
        <v>568</v>
      </c>
      <c r="S464" s="179" t="s">
        <v>164</v>
      </c>
      <c r="T464" s="180" t="s">
        <v>165</v>
      </c>
      <c r="U464" s="160">
        <v>0.24</v>
      </c>
      <c r="V464" s="160">
        <f>ROUND(E464*U464,2)</f>
        <v>0.98</v>
      </c>
      <c r="W464" s="160"/>
      <c r="X464" s="160" t="s">
        <v>166</v>
      </c>
      <c r="Y464" s="160" t="s">
        <v>167</v>
      </c>
      <c r="Z464" s="149"/>
      <c r="AA464" s="149"/>
      <c r="AB464" s="149"/>
      <c r="AC464" s="149"/>
      <c r="AD464" s="149"/>
      <c r="AE464" s="149"/>
      <c r="AF464" s="149"/>
      <c r="AG464" s="149" t="s">
        <v>168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2" x14ac:dyDescent="0.2">
      <c r="A465" s="156"/>
      <c r="B465" s="157"/>
      <c r="C465" s="192" t="s">
        <v>511</v>
      </c>
      <c r="D465" s="162"/>
      <c r="E465" s="163"/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49"/>
      <c r="AA465" s="149"/>
      <c r="AB465" s="149"/>
      <c r="AC465" s="149"/>
      <c r="AD465" s="149"/>
      <c r="AE465" s="149"/>
      <c r="AF465" s="149"/>
      <c r="AG465" s="149" t="s">
        <v>172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3" x14ac:dyDescent="0.2">
      <c r="A466" s="156"/>
      <c r="B466" s="157"/>
      <c r="C466" s="192" t="s">
        <v>302</v>
      </c>
      <c r="D466" s="162"/>
      <c r="E466" s="163"/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49"/>
      <c r="AA466" s="149"/>
      <c r="AB466" s="149"/>
      <c r="AC466" s="149"/>
      <c r="AD466" s="149"/>
      <c r="AE466" s="149"/>
      <c r="AF466" s="149"/>
      <c r="AG466" s="149" t="s">
        <v>172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3" x14ac:dyDescent="0.2">
      <c r="A467" s="156"/>
      <c r="B467" s="157"/>
      <c r="C467" s="192" t="s">
        <v>326</v>
      </c>
      <c r="D467" s="162"/>
      <c r="E467" s="163">
        <v>2.1168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60"/>
      <c r="Z467" s="149"/>
      <c r="AA467" s="149"/>
      <c r="AB467" s="149"/>
      <c r="AC467" s="149"/>
      <c r="AD467" s="149"/>
      <c r="AE467" s="149"/>
      <c r="AF467" s="149"/>
      <c r="AG467" s="149" t="s">
        <v>172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3" x14ac:dyDescent="0.2">
      <c r="A468" s="156"/>
      <c r="B468" s="157"/>
      <c r="C468" s="192" t="s">
        <v>327</v>
      </c>
      <c r="D468" s="162"/>
      <c r="E468" s="163">
        <v>1.9844999999999999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49"/>
      <c r="AA468" s="149"/>
      <c r="AB468" s="149"/>
      <c r="AC468" s="149"/>
      <c r="AD468" s="149"/>
      <c r="AE468" s="149"/>
      <c r="AF468" s="149"/>
      <c r="AG468" s="149" t="s">
        <v>172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74">
        <v>65</v>
      </c>
      <c r="B469" s="175" t="s">
        <v>576</v>
      </c>
      <c r="C469" s="191" t="s">
        <v>577</v>
      </c>
      <c r="D469" s="176" t="s">
        <v>255</v>
      </c>
      <c r="E469" s="177">
        <v>6.7788000000000004</v>
      </c>
      <c r="F469" s="178"/>
      <c r="G469" s="179">
        <f>ROUND(E469*F469,2)</f>
        <v>0</v>
      </c>
      <c r="H469" s="178"/>
      <c r="I469" s="179">
        <f>ROUND(E469*H469,2)</f>
        <v>0</v>
      </c>
      <c r="J469" s="178"/>
      <c r="K469" s="179">
        <f>ROUND(E469*J469,2)</f>
        <v>0</v>
      </c>
      <c r="L469" s="179">
        <v>21</v>
      </c>
      <c r="M469" s="179">
        <f>G469*(1+L469/100)</f>
        <v>0</v>
      </c>
      <c r="N469" s="177">
        <v>2.9E-4</v>
      </c>
      <c r="O469" s="177">
        <f>ROUND(E469*N469,2)</f>
        <v>0</v>
      </c>
      <c r="P469" s="177">
        <v>0</v>
      </c>
      <c r="Q469" s="177">
        <f>ROUND(E469*P469,2)</f>
        <v>0</v>
      </c>
      <c r="R469" s="179" t="s">
        <v>568</v>
      </c>
      <c r="S469" s="179" t="s">
        <v>164</v>
      </c>
      <c r="T469" s="180" t="s">
        <v>165</v>
      </c>
      <c r="U469" s="160">
        <v>0.11</v>
      </c>
      <c r="V469" s="160">
        <f>ROUND(E469*U469,2)</f>
        <v>0.75</v>
      </c>
      <c r="W469" s="160"/>
      <c r="X469" s="160" t="s">
        <v>166</v>
      </c>
      <c r="Y469" s="160" t="s">
        <v>167</v>
      </c>
      <c r="Z469" s="149"/>
      <c r="AA469" s="149"/>
      <c r="AB469" s="149"/>
      <c r="AC469" s="149"/>
      <c r="AD469" s="149"/>
      <c r="AE469" s="149"/>
      <c r="AF469" s="149"/>
      <c r="AG469" s="149" t="s">
        <v>168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2" x14ac:dyDescent="0.2">
      <c r="A470" s="156"/>
      <c r="B470" s="157"/>
      <c r="C470" s="192" t="s">
        <v>511</v>
      </c>
      <c r="D470" s="162"/>
      <c r="E470" s="163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60"/>
      <c r="Z470" s="149"/>
      <c r="AA470" s="149"/>
      <c r="AB470" s="149"/>
      <c r="AC470" s="149"/>
      <c r="AD470" s="149"/>
      <c r="AE470" s="149"/>
      <c r="AF470" s="149"/>
      <c r="AG470" s="149" t="s">
        <v>172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3" x14ac:dyDescent="0.2">
      <c r="A471" s="156"/>
      <c r="B471" s="157"/>
      <c r="C471" s="192" t="s">
        <v>302</v>
      </c>
      <c r="D471" s="162"/>
      <c r="E471" s="163"/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49"/>
      <c r="AA471" s="149"/>
      <c r="AB471" s="149"/>
      <c r="AC471" s="149"/>
      <c r="AD471" s="149"/>
      <c r="AE471" s="149"/>
      <c r="AF471" s="149"/>
      <c r="AG471" s="149" t="s">
        <v>172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3" x14ac:dyDescent="0.2">
      <c r="A472" s="156"/>
      <c r="B472" s="157"/>
      <c r="C472" s="192" t="s">
        <v>578</v>
      </c>
      <c r="D472" s="162"/>
      <c r="E472" s="163">
        <v>6.7788000000000004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60"/>
      <c r="Z472" s="149"/>
      <c r="AA472" s="149"/>
      <c r="AB472" s="149"/>
      <c r="AC472" s="149"/>
      <c r="AD472" s="149"/>
      <c r="AE472" s="149"/>
      <c r="AF472" s="149"/>
      <c r="AG472" s="149" t="s">
        <v>172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74">
        <v>66</v>
      </c>
      <c r="B473" s="175" t="s">
        <v>579</v>
      </c>
      <c r="C473" s="191" t="s">
        <v>580</v>
      </c>
      <c r="D473" s="176" t="s">
        <v>229</v>
      </c>
      <c r="E473" s="177">
        <v>2.52</v>
      </c>
      <c r="F473" s="178"/>
      <c r="G473" s="179">
        <f>ROUND(E473*F473,2)</f>
        <v>0</v>
      </c>
      <c r="H473" s="178"/>
      <c r="I473" s="179">
        <f>ROUND(E473*H473,2)</f>
        <v>0</v>
      </c>
      <c r="J473" s="178"/>
      <c r="K473" s="179">
        <f>ROUND(E473*J473,2)</f>
        <v>0</v>
      </c>
      <c r="L473" s="179">
        <v>21</v>
      </c>
      <c r="M473" s="179">
        <f>G473*(1+L473/100)</f>
        <v>0</v>
      </c>
      <c r="N473" s="177">
        <v>1.1E-4</v>
      </c>
      <c r="O473" s="177">
        <f>ROUND(E473*N473,2)</f>
        <v>0</v>
      </c>
      <c r="P473" s="177">
        <v>0</v>
      </c>
      <c r="Q473" s="177">
        <f>ROUND(E473*P473,2)</f>
        <v>0</v>
      </c>
      <c r="R473" s="179" t="s">
        <v>568</v>
      </c>
      <c r="S473" s="179" t="s">
        <v>164</v>
      </c>
      <c r="T473" s="180" t="s">
        <v>165</v>
      </c>
      <c r="U473" s="160">
        <v>6.7000000000000004E-2</v>
      </c>
      <c r="V473" s="160">
        <f>ROUND(E473*U473,2)</f>
        <v>0.17</v>
      </c>
      <c r="W473" s="160"/>
      <c r="X473" s="160" t="s">
        <v>166</v>
      </c>
      <c r="Y473" s="160" t="s">
        <v>167</v>
      </c>
      <c r="Z473" s="149"/>
      <c r="AA473" s="149"/>
      <c r="AB473" s="149"/>
      <c r="AC473" s="149"/>
      <c r="AD473" s="149"/>
      <c r="AE473" s="149"/>
      <c r="AF473" s="149"/>
      <c r="AG473" s="149" t="s">
        <v>168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2" x14ac:dyDescent="0.2">
      <c r="A474" s="156"/>
      <c r="B474" s="157"/>
      <c r="C474" s="192" t="s">
        <v>511</v>
      </c>
      <c r="D474" s="162"/>
      <c r="E474" s="163"/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49"/>
      <c r="AA474" s="149"/>
      <c r="AB474" s="149"/>
      <c r="AC474" s="149"/>
      <c r="AD474" s="149"/>
      <c r="AE474" s="149"/>
      <c r="AF474" s="149"/>
      <c r="AG474" s="149" t="s">
        <v>172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3" x14ac:dyDescent="0.2">
      <c r="A475" s="156"/>
      <c r="B475" s="157"/>
      <c r="C475" s="192" t="s">
        <v>302</v>
      </c>
      <c r="D475" s="162"/>
      <c r="E475" s="163"/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49"/>
      <c r="AA475" s="149"/>
      <c r="AB475" s="149"/>
      <c r="AC475" s="149"/>
      <c r="AD475" s="149"/>
      <c r="AE475" s="149"/>
      <c r="AF475" s="149"/>
      <c r="AG475" s="149" t="s">
        <v>172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3" x14ac:dyDescent="0.2">
      <c r="A476" s="156"/>
      <c r="B476" s="157"/>
      <c r="C476" s="192" t="s">
        <v>581</v>
      </c>
      <c r="D476" s="162"/>
      <c r="E476" s="163">
        <v>2.52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49"/>
      <c r="AA476" s="149"/>
      <c r="AB476" s="149"/>
      <c r="AC476" s="149"/>
      <c r="AD476" s="149"/>
      <c r="AE476" s="149"/>
      <c r="AF476" s="149"/>
      <c r="AG476" s="149" t="s">
        <v>172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74">
        <v>67</v>
      </c>
      <c r="B477" s="175" t="s">
        <v>582</v>
      </c>
      <c r="C477" s="191" t="s">
        <v>583</v>
      </c>
      <c r="D477" s="176" t="s">
        <v>255</v>
      </c>
      <c r="E477" s="177">
        <v>0.504</v>
      </c>
      <c r="F477" s="178"/>
      <c r="G477" s="179">
        <f>ROUND(E477*F477,2)</f>
        <v>0</v>
      </c>
      <c r="H477" s="178"/>
      <c r="I477" s="179">
        <f>ROUND(E477*H477,2)</f>
        <v>0</v>
      </c>
      <c r="J477" s="178"/>
      <c r="K477" s="179">
        <f>ROUND(E477*J477,2)</f>
        <v>0</v>
      </c>
      <c r="L477" s="179">
        <v>21</v>
      </c>
      <c r="M477" s="179">
        <f>G477*(1+L477/100)</f>
        <v>0</v>
      </c>
      <c r="N477" s="177">
        <v>2.9E-4</v>
      </c>
      <c r="O477" s="177">
        <f>ROUND(E477*N477,2)</f>
        <v>0</v>
      </c>
      <c r="P477" s="177">
        <v>0</v>
      </c>
      <c r="Q477" s="177">
        <f>ROUND(E477*P477,2)</f>
        <v>0</v>
      </c>
      <c r="R477" s="179" t="s">
        <v>568</v>
      </c>
      <c r="S477" s="179" t="s">
        <v>164</v>
      </c>
      <c r="T477" s="180" t="s">
        <v>165</v>
      </c>
      <c r="U477" s="160">
        <v>0.14000000000000001</v>
      </c>
      <c r="V477" s="160">
        <f>ROUND(E477*U477,2)</f>
        <v>7.0000000000000007E-2</v>
      </c>
      <c r="W477" s="160"/>
      <c r="X477" s="160" t="s">
        <v>166</v>
      </c>
      <c r="Y477" s="160" t="s">
        <v>167</v>
      </c>
      <c r="Z477" s="149"/>
      <c r="AA477" s="149"/>
      <c r="AB477" s="149"/>
      <c r="AC477" s="149"/>
      <c r="AD477" s="149"/>
      <c r="AE477" s="149"/>
      <c r="AF477" s="149"/>
      <c r="AG477" s="149" t="s">
        <v>168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2" x14ac:dyDescent="0.2">
      <c r="A478" s="156"/>
      <c r="B478" s="157"/>
      <c r="C478" s="192" t="s">
        <v>511</v>
      </c>
      <c r="D478" s="162"/>
      <c r="E478" s="163"/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49"/>
      <c r="AA478" s="149"/>
      <c r="AB478" s="149"/>
      <c r="AC478" s="149"/>
      <c r="AD478" s="149"/>
      <c r="AE478" s="149"/>
      <c r="AF478" s="149"/>
      <c r="AG478" s="149" t="s">
        <v>172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3" x14ac:dyDescent="0.2">
      <c r="A479" s="156"/>
      <c r="B479" s="157"/>
      <c r="C479" s="192" t="s">
        <v>302</v>
      </c>
      <c r="D479" s="162"/>
      <c r="E479" s="163"/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49"/>
      <c r="AA479" s="149"/>
      <c r="AB479" s="149"/>
      <c r="AC479" s="149"/>
      <c r="AD479" s="149"/>
      <c r="AE479" s="149"/>
      <c r="AF479" s="149"/>
      <c r="AG479" s="149" t="s">
        <v>172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3" x14ac:dyDescent="0.2">
      <c r="A480" s="156"/>
      <c r="B480" s="157"/>
      <c r="C480" s="192" t="s">
        <v>584</v>
      </c>
      <c r="D480" s="162"/>
      <c r="E480" s="163">
        <v>0.504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49"/>
      <c r="AA480" s="149"/>
      <c r="AB480" s="149"/>
      <c r="AC480" s="149"/>
      <c r="AD480" s="149"/>
      <c r="AE480" s="149"/>
      <c r="AF480" s="149"/>
      <c r="AG480" s="149" t="s">
        <v>172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>
        <v>68</v>
      </c>
      <c r="B481" s="157" t="s">
        <v>585</v>
      </c>
      <c r="C481" s="194" t="s">
        <v>586</v>
      </c>
      <c r="D481" s="158" t="s">
        <v>0</v>
      </c>
      <c r="E481" s="189"/>
      <c r="F481" s="161"/>
      <c r="G481" s="160">
        <f>ROUND(E481*F481,2)</f>
        <v>0</v>
      </c>
      <c r="H481" s="161"/>
      <c r="I481" s="160">
        <f>ROUND(E481*H481,2)</f>
        <v>0</v>
      </c>
      <c r="J481" s="161"/>
      <c r="K481" s="160">
        <f>ROUND(E481*J481,2)</f>
        <v>0</v>
      </c>
      <c r="L481" s="160">
        <v>21</v>
      </c>
      <c r="M481" s="160">
        <f>G481*(1+L481/100)</f>
        <v>0</v>
      </c>
      <c r="N481" s="159">
        <v>0</v>
      </c>
      <c r="O481" s="159">
        <f>ROUND(E481*N481,2)</f>
        <v>0</v>
      </c>
      <c r="P481" s="159">
        <v>0</v>
      </c>
      <c r="Q481" s="159">
        <f>ROUND(E481*P481,2)</f>
        <v>0</v>
      </c>
      <c r="R481" s="160" t="s">
        <v>568</v>
      </c>
      <c r="S481" s="160" t="s">
        <v>164</v>
      </c>
      <c r="T481" s="160" t="s">
        <v>165</v>
      </c>
      <c r="U481" s="160">
        <v>0</v>
      </c>
      <c r="V481" s="160">
        <f>ROUND(E481*U481,2)</f>
        <v>0</v>
      </c>
      <c r="W481" s="160"/>
      <c r="X481" s="160" t="s">
        <v>563</v>
      </c>
      <c r="Y481" s="160" t="s">
        <v>539</v>
      </c>
      <c r="Z481" s="149"/>
      <c r="AA481" s="149"/>
      <c r="AB481" s="149"/>
      <c r="AC481" s="149"/>
      <c r="AD481" s="149"/>
      <c r="AE481" s="149"/>
      <c r="AF481" s="149"/>
      <c r="AG481" s="149" t="s">
        <v>564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2" x14ac:dyDescent="0.2">
      <c r="A482" s="156"/>
      <c r="B482" s="157"/>
      <c r="C482" s="269" t="s">
        <v>587</v>
      </c>
      <c r="D482" s="270"/>
      <c r="E482" s="270"/>
      <c r="F482" s="270"/>
      <c r="G482" s="27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49"/>
      <c r="AA482" s="149"/>
      <c r="AB482" s="149"/>
      <c r="AC482" s="149"/>
      <c r="AD482" s="149"/>
      <c r="AE482" s="149"/>
      <c r="AF482" s="149"/>
      <c r="AG482" s="149" t="s">
        <v>170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x14ac:dyDescent="0.2">
      <c r="A483" s="167" t="s">
        <v>158</v>
      </c>
      <c r="B483" s="168" t="s">
        <v>89</v>
      </c>
      <c r="C483" s="190" t="s">
        <v>90</v>
      </c>
      <c r="D483" s="169"/>
      <c r="E483" s="170"/>
      <c r="F483" s="171"/>
      <c r="G483" s="171">
        <f>SUMIF(AG484:AG487,"&lt;&gt;NOR",G484:G487)</f>
        <v>0</v>
      </c>
      <c r="H483" s="171"/>
      <c r="I483" s="171">
        <f>SUM(I484:I487)</f>
        <v>0</v>
      </c>
      <c r="J483" s="171"/>
      <c r="K483" s="171">
        <f>SUM(K484:K487)</f>
        <v>0</v>
      </c>
      <c r="L483" s="171"/>
      <c r="M483" s="171">
        <f>SUM(M484:M487)</f>
        <v>0</v>
      </c>
      <c r="N483" s="170"/>
      <c r="O483" s="170">
        <f>SUM(O484:O487)</f>
        <v>0</v>
      </c>
      <c r="P483" s="170"/>
      <c r="Q483" s="170">
        <f>SUM(Q484:Q487)</f>
        <v>0</v>
      </c>
      <c r="R483" s="171"/>
      <c r="S483" s="171"/>
      <c r="T483" s="172"/>
      <c r="U483" s="166"/>
      <c r="V483" s="166">
        <f>SUM(V484:V487)</f>
        <v>0</v>
      </c>
      <c r="W483" s="166"/>
      <c r="X483" s="166"/>
      <c r="Y483" s="166"/>
      <c r="AG483" t="s">
        <v>159</v>
      </c>
    </row>
    <row r="484" spans="1:60" ht="22.5" outlineLevel="1" x14ac:dyDescent="0.2">
      <c r="A484" s="174">
        <v>69</v>
      </c>
      <c r="B484" s="175" t="s">
        <v>588</v>
      </c>
      <c r="C484" s="191" t="s">
        <v>589</v>
      </c>
      <c r="D484" s="176" t="s">
        <v>229</v>
      </c>
      <c r="E484" s="177">
        <v>6.93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7">
        <v>0</v>
      </c>
      <c r="O484" s="177">
        <f>ROUND(E484*N484,2)</f>
        <v>0</v>
      </c>
      <c r="P484" s="177">
        <v>0</v>
      </c>
      <c r="Q484" s="177">
        <f>ROUND(E484*P484,2)</f>
        <v>0</v>
      </c>
      <c r="R484" s="179"/>
      <c r="S484" s="179" t="s">
        <v>184</v>
      </c>
      <c r="T484" s="180" t="s">
        <v>185</v>
      </c>
      <c r="U484" s="160">
        <v>0</v>
      </c>
      <c r="V484" s="160">
        <f>ROUND(E484*U484,2)</f>
        <v>0</v>
      </c>
      <c r="W484" s="160"/>
      <c r="X484" s="160" t="s">
        <v>166</v>
      </c>
      <c r="Y484" s="160" t="s">
        <v>167</v>
      </c>
      <c r="Z484" s="149"/>
      <c r="AA484" s="149"/>
      <c r="AB484" s="149"/>
      <c r="AC484" s="149"/>
      <c r="AD484" s="149"/>
      <c r="AE484" s="149"/>
      <c r="AF484" s="149"/>
      <c r="AG484" s="149" t="s">
        <v>168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2" x14ac:dyDescent="0.2">
      <c r="A485" s="156"/>
      <c r="B485" s="157"/>
      <c r="C485" s="192" t="s">
        <v>590</v>
      </c>
      <c r="D485" s="162"/>
      <c r="E485" s="163">
        <v>6.93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49"/>
      <c r="AA485" s="149"/>
      <c r="AB485" s="149"/>
      <c r="AC485" s="149"/>
      <c r="AD485" s="149"/>
      <c r="AE485" s="149"/>
      <c r="AF485" s="149"/>
      <c r="AG485" s="149" t="s">
        <v>172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>
        <v>70</v>
      </c>
      <c r="B486" s="157" t="s">
        <v>591</v>
      </c>
      <c r="C486" s="194" t="s">
        <v>592</v>
      </c>
      <c r="D486" s="158" t="s">
        <v>0</v>
      </c>
      <c r="E486" s="189"/>
      <c r="F486" s="161"/>
      <c r="G486" s="160">
        <f>ROUND(E486*F486,2)</f>
        <v>0</v>
      </c>
      <c r="H486" s="161"/>
      <c r="I486" s="160">
        <f>ROUND(E486*H486,2)</f>
        <v>0</v>
      </c>
      <c r="J486" s="161"/>
      <c r="K486" s="160">
        <f>ROUND(E486*J486,2)</f>
        <v>0</v>
      </c>
      <c r="L486" s="160">
        <v>21</v>
      </c>
      <c r="M486" s="160">
        <f>G486*(1+L486/100)</f>
        <v>0</v>
      </c>
      <c r="N486" s="159">
        <v>0</v>
      </c>
      <c r="O486" s="159">
        <f>ROUND(E486*N486,2)</f>
        <v>0</v>
      </c>
      <c r="P486" s="159">
        <v>0</v>
      </c>
      <c r="Q486" s="159">
        <f>ROUND(E486*P486,2)</f>
        <v>0</v>
      </c>
      <c r="R486" s="160" t="s">
        <v>568</v>
      </c>
      <c r="S486" s="160" t="s">
        <v>164</v>
      </c>
      <c r="T486" s="160" t="s">
        <v>165</v>
      </c>
      <c r="U486" s="160">
        <v>0</v>
      </c>
      <c r="V486" s="160">
        <f>ROUND(E486*U486,2)</f>
        <v>0</v>
      </c>
      <c r="W486" s="160"/>
      <c r="X486" s="160" t="s">
        <v>563</v>
      </c>
      <c r="Y486" s="160" t="s">
        <v>539</v>
      </c>
      <c r="Z486" s="149"/>
      <c r="AA486" s="149"/>
      <c r="AB486" s="149"/>
      <c r="AC486" s="149"/>
      <c r="AD486" s="149"/>
      <c r="AE486" s="149"/>
      <c r="AF486" s="149"/>
      <c r="AG486" s="149" t="s">
        <v>564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2" x14ac:dyDescent="0.2">
      <c r="A487" s="156"/>
      <c r="B487" s="157"/>
      <c r="C487" s="269" t="s">
        <v>593</v>
      </c>
      <c r="D487" s="270"/>
      <c r="E487" s="270"/>
      <c r="F487" s="270"/>
      <c r="G487" s="27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49"/>
      <c r="AA487" s="149"/>
      <c r="AB487" s="149"/>
      <c r="AC487" s="149"/>
      <c r="AD487" s="149"/>
      <c r="AE487" s="149"/>
      <c r="AF487" s="149"/>
      <c r="AG487" s="149" t="s">
        <v>170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x14ac:dyDescent="0.2">
      <c r="A488" s="167" t="s">
        <v>158</v>
      </c>
      <c r="B488" s="168" t="s">
        <v>91</v>
      </c>
      <c r="C488" s="190" t="s">
        <v>92</v>
      </c>
      <c r="D488" s="169"/>
      <c r="E488" s="170"/>
      <c r="F488" s="171"/>
      <c r="G488" s="171">
        <f>SUMIF(AG489:AG568,"&lt;&gt;NOR",G489:G568)</f>
        <v>0</v>
      </c>
      <c r="H488" s="171"/>
      <c r="I488" s="171">
        <f>SUM(I489:I568)</f>
        <v>0</v>
      </c>
      <c r="J488" s="171"/>
      <c r="K488" s="171">
        <f>SUM(K489:K568)</f>
        <v>0</v>
      </c>
      <c r="L488" s="171"/>
      <c r="M488" s="171">
        <f>SUM(M489:M568)</f>
        <v>0</v>
      </c>
      <c r="N488" s="170"/>
      <c r="O488" s="170">
        <f>SUM(O489:O568)</f>
        <v>0.19</v>
      </c>
      <c r="P488" s="170"/>
      <c r="Q488" s="170">
        <f>SUM(Q489:Q568)</f>
        <v>0.01</v>
      </c>
      <c r="R488" s="171"/>
      <c r="S488" s="171"/>
      <c r="T488" s="172"/>
      <c r="U488" s="166"/>
      <c r="V488" s="166">
        <f>SUM(V489:V568)</f>
        <v>34.14</v>
      </c>
      <c r="W488" s="166"/>
      <c r="X488" s="166"/>
      <c r="Y488" s="166"/>
      <c r="AG488" t="s">
        <v>159</v>
      </c>
    </row>
    <row r="489" spans="1:60" outlineLevel="1" x14ac:dyDescent="0.2">
      <c r="A489" s="174">
        <v>71</v>
      </c>
      <c r="B489" s="175" t="s">
        <v>594</v>
      </c>
      <c r="C489" s="191" t="s">
        <v>595</v>
      </c>
      <c r="D489" s="176" t="s">
        <v>162</v>
      </c>
      <c r="E489" s="177">
        <v>81.988200000000006</v>
      </c>
      <c r="F489" s="178"/>
      <c r="G489" s="179">
        <f>ROUND(E489*F489,2)</f>
        <v>0</v>
      </c>
      <c r="H489" s="178"/>
      <c r="I489" s="179">
        <f>ROUND(E489*H489,2)</f>
        <v>0</v>
      </c>
      <c r="J489" s="178"/>
      <c r="K489" s="179">
        <f>ROUND(E489*J489,2)</f>
        <v>0</v>
      </c>
      <c r="L489" s="179">
        <v>21</v>
      </c>
      <c r="M489" s="179">
        <f>G489*(1+L489/100)</f>
        <v>0</v>
      </c>
      <c r="N489" s="177">
        <v>5.2999999999999998E-4</v>
      </c>
      <c r="O489" s="177">
        <f>ROUND(E489*N489,2)</f>
        <v>0.04</v>
      </c>
      <c r="P489" s="177">
        <v>0</v>
      </c>
      <c r="Q489" s="177">
        <f>ROUND(E489*P489,2)</f>
        <v>0</v>
      </c>
      <c r="R489" s="179" t="s">
        <v>596</v>
      </c>
      <c r="S489" s="179" t="s">
        <v>164</v>
      </c>
      <c r="T489" s="180" t="s">
        <v>165</v>
      </c>
      <c r="U489" s="160">
        <v>0.23100000000000001</v>
      </c>
      <c r="V489" s="160">
        <f>ROUND(E489*U489,2)</f>
        <v>18.940000000000001</v>
      </c>
      <c r="W489" s="160"/>
      <c r="X489" s="160" t="s">
        <v>166</v>
      </c>
      <c r="Y489" s="160" t="s">
        <v>167</v>
      </c>
      <c r="Z489" s="149"/>
      <c r="AA489" s="149"/>
      <c r="AB489" s="149"/>
      <c r="AC489" s="149"/>
      <c r="AD489" s="149"/>
      <c r="AE489" s="149"/>
      <c r="AF489" s="149"/>
      <c r="AG489" s="149" t="s">
        <v>168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2" x14ac:dyDescent="0.2">
      <c r="A490" s="156"/>
      <c r="B490" s="157"/>
      <c r="C490" s="192" t="s">
        <v>212</v>
      </c>
      <c r="D490" s="162"/>
      <c r="E490" s="163"/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49"/>
      <c r="AA490" s="149"/>
      <c r="AB490" s="149"/>
      <c r="AC490" s="149"/>
      <c r="AD490" s="149"/>
      <c r="AE490" s="149"/>
      <c r="AF490" s="149"/>
      <c r="AG490" s="149" t="s">
        <v>172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3" x14ac:dyDescent="0.2">
      <c r="A491" s="156"/>
      <c r="B491" s="157"/>
      <c r="C491" s="192" t="s">
        <v>213</v>
      </c>
      <c r="D491" s="162"/>
      <c r="E491" s="163"/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49"/>
      <c r="AA491" s="149"/>
      <c r="AB491" s="149"/>
      <c r="AC491" s="149"/>
      <c r="AD491" s="149"/>
      <c r="AE491" s="149"/>
      <c r="AF491" s="149"/>
      <c r="AG491" s="149" t="s">
        <v>172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3" x14ac:dyDescent="0.2">
      <c r="A492" s="156"/>
      <c r="B492" s="157"/>
      <c r="C492" s="192" t="s">
        <v>214</v>
      </c>
      <c r="D492" s="162"/>
      <c r="E492" s="163">
        <v>21.640499999999999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60"/>
      <c r="Z492" s="149"/>
      <c r="AA492" s="149"/>
      <c r="AB492" s="149"/>
      <c r="AC492" s="149"/>
      <c r="AD492" s="149"/>
      <c r="AE492" s="149"/>
      <c r="AF492" s="149"/>
      <c r="AG492" s="149" t="s">
        <v>172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3" x14ac:dyDescent="0.2">
      <c r="A493" s="156"/>
      <c r="B493" s="157"/>
      <c r="C493" s="192" t="s">
        <v>215</v>
      </c>
      <c r="D493" s="162"/>
      <c r="E493" s="163"/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49"/>
      <c r="AA493" s="149"/>
      <c r="AB493" s="149"/>
      <c r="AC493" s="149"/>
      <c r="AD493" s="149"/>
      <c r="AE493" s="149"/>
      <c r="AF493" s="149"/>
      <c r="AG493" s="149" t="s">
        <v>172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3" x14ac:dyDescent="0.2">
      <c r="A494" s="156"/>
      <c r="B494" s="157"/>
      <c r="C494" s="192" t="s">
        <v>216</v>
      </c>
      <c r="D494" s="162"/>
      <c r="E494" s="163">
        <v>11.421900000000001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60"/>
      <c r="Z494" s="149"/>
      <c r="AA494" s="149"/>
      <c r="AB494" s="149"/>
      <c r="AC494" s="149"/>
      <c r="AD494" s="149"/>
      <c r="AE494" s="149"/>
      <c r="AF494" s="149"/>
      <c r="AG494" s="149" t="s">
        <v>172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3" x14ac:dyDescent="0.2">
      <c r="A495" s="156"/>
      <c r="B495" s="157"/>
      <c r="C495" s="192" t="s">
        <v>217</v>
      </c>
      <c r="D495" s="162"/>
      <c r="E495" s="163"/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49"/>
      <c r="AA495" s="149"/>
      <c r="AB495" s="149"/>
      <c r="AC495" s="149"/>
      <c r="AD495" s="149"/>
      <c r="AE495" s="149"/>
      <c r="AF495" s="149"/>
      <c r="AG495" s="149" t="s">
        <v>172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3" x14ac:dyDescent="0.2">
      <c r="A496" s="156"/>
      <c r="B496" s="157"/>
      <c r="C496" s="192" t="s">
        <v>218</v>
      </c>
      <c r="D496" s="162"/>
      <c r="E496" s="163">
        <v>11.421900000000001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49"/>
      <c r="AA496" s="149"/>
      <c r="AB496" s="149"/>
      <c r="AC496" s="149"/>
      <c r="AD496" s="149"/>
      <c r="AE496" s="149"/>
      <c r="AF496" s="149"/>
      <c r="AG496" s="149" t="s">
        <v>172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3" x14ac:dyDescent="0.2">
      <c r="A497" s="156"/>
      <c r="B497" s="157"/>
      <c r="C497" s="192" t="s">
        <v>219</v>
      </c>
      <c r="D497" s="162"/>
      <c r="E497" s="163"/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49"/>
      <c r="AA497" s="149"/>
      <c r="AB497" s="149"/>
      <c r="AC497" s="149"/>
      <c r="AD497" s="149"/>
      <c r="AE497" s="149"/>
      <c r="AF497" s="149"/>
      <c r="AG497" s="149" t="s">
        <v>172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3" x14ac:dyDescent="0.2">
      <c r="A498" s="156"/>
      <c r="B498" s="157"/>
      <c r="C498" s="192" t="s">
        <v>220</v>
      </c>
      <c r="D498" s="162"/>
      <c r="E498" s="163">
        <v>11.421900000000001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49"/>
      <c r="AA498" s="149"/>
      <c r="AB498" s="149"/>
      <c r="AC498" s="149"/>
      <c r="AD498" s="149"/>
      <c r="AE498" s="149"/>
      <c r="AF498" s="149"/>
      <c r="AG498" s="149" t="s">
        <v>172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3" x14ac:dyDescent="0.2">
      <c r="A499" s="156"/>
      <c r="B499" s="157"/>
      <c r="C499" s="192" t="s">
        <v>221</v>
      </c>
      <c r="D499" s="162"/>
      <c r="E499" s="163"/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49"/>
      <c r="AA499" s="149"/>
      <c r="AB499" s="149"/>
      <c r="AC499" s="149"/>
      <c r="AD499" s="149"/>
      <c r="AE499" s="149"/>
      <c r="AF499" s="149"/>
      <c r="AG499" s="149" t="s">
        <v>172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3" x14ac:dyDescent="0.2">
      <c r="A500" s="156"/>
      <c r="B500" s="157"/>
      <c r="C500" s="192" t="s">
        <v>222</v>
      </c>
      <c r="D500" s="162"/>
      <c r="E500" s="163">
        <v>26.082000000000001</v>
      </c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49"/>
      <c r="AA500" s="149"/>
      <c r="AB500" s="149"/>
      <c r="AC500" s="149"/>
      <c r="AD500" s="149"/>
      <c r="AE500" s="149"/>
      <c r="AF500" s="149"/>
      <c r="AG500" s="149" t="s">
        <v>172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ht="22.5" outlineLevel="1" x14ac:dyDescent="0.2">
      <c r="A501" s="174">
        <v>72</v>
      </c>
      <c r="B501" s="175" t="s">
        <v>597</v>
      </c>
      <c r="C501" s="191" t="s">
        <v>598</v>
      </c>
      <c r="D501" s="176" t="s">
        <v>162</v>
      </c>
      <c r="E501" s="177">
        <v>81.988200000000006</v>
      </c>
      <c r="F501" s="178"/>
      <c r="G501" s="179">
        <f>ROUND(E501*F501,2)</f>
        <v>0</v>
      </c>
      <c r="H501" s="178"/>
      <c r="I501" s="179">
        <f>ROUND(E501*H501,2)</f>
        <v>0</v>
      </c>
      <c r="J501" s="178"/>
      <c r="K501" s="179">
        <f>ROUND(E501*J501,2)</f>
        <v>0</v>
      </c>
      <c r="L501" s="179">
        <v>21</v>
      </c>
      <c r="M501" s="179">
        <f>G501*(1+L501/100)</f>
        <v>0</v>
      </c>
      <c r="N501" s="177">
        <v>1.9000000000000001E-4</v>
      </c>
      <c r="O501" s="177">
        <f>ROUND(E501*N501,2)</f>
        <v>0.02</v>
      </c>
      <c r="P501" s="177">
        <v>0</v>
      </c>
      <c r="Q501" s="177">
        <f>ROUND(E501*P501,2)</f>
        <v>0</v>
      </c>
      <c r="R501" s="179" t="s">
        <v>596</v>
      </c>
      <c r="S501" s="179" t="s">
        <v>164</v>
      </c>
      <c r="T501" s="180" t="s">
        <v>165</v>
      </c>
      <c r="U501" s="160">
        <v>0.16</v>
      </c>
      <c r="V501" s="160">
        <f>ROUND(E501*U501,2)</f>
        <v>13.12</v>
      </c>
      <c r="W501" s="160"/>
      <c r="X501" s="160" t="s">
        <v>166</v>
      </c>
      <c r="Y501" s="160" t="s">
        <v>167</v>
      </c>
      <c r="Z501" s="149"/>
      <c r="AA501" s="149"/>
      <c r="AB501" s="149"/>
      <c r="AC501" s="149"/>
      <c r="AD501" s="149"/>
      <c r="AE501" s="149"/>
      <c r="AF501" s="149"/>
      <c r="AG501" s="149" t="s">
        <v>168</v>
      </c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2" x14ac:dyDescent="0.2">
      <c r="A502" s="156"/>
      <c r="B502" s="157"/>
      <c r="C502" s="265" t="s">
        <v>599</v>
      </c>
      <c r="D502" s="266"/>
      <c r="E502" s="266"/>
      <c r="F502" s="266"/>
      <c r="G502" s="266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49"/>
      <c r="AA502" s="149"/>
      <c r="AB502" s="149"/>
      <c r="AC502" s="149"/>
      <c r="AD502" s="149"/>
      <c r="AE502" s="149"/>
      <c r="AF502" s="149"/>
      <c r="AG502" s="149" t="s">
        <v>205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2" x14ac:dyDescent="0.2">
      <c r="A503" s="156"/>
      <c r="B503" s="157"/>
      <c r="C503" s="192" t="s">
        <v>212</v>
      </c>
      <c r="D503" s="162"/>
      <c r="E503" s="163"/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49"/>
      <c r="AA503" s="149"/>
      <c r="AB503" s="149"/>
      <c r="AC503" s="149"/>
      <c r="AD503" s="149"/>
      <c r="AE503" s="149"/>
      <c r="AF503" s="149"/>
      <c r="AG503" s="149" t="s">
        <v>172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3" x14ac:dyDescent="0.2">
      <c r="A504" s="156"/>
      <c r="B504" s="157"/>
      <c r="C504" s="192" t="s">
        <v>213</v>
      </c>
      <c r="D504" s="162"/>
      <c r="E504" s="163"/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60"/>
      <c r="Z504" s="149"/>
      <c r="AA504" s="149"/>
      <c r="AB504" s="149"/>
      <c r="AC504" s="149"/>
      <c r="AD504" s="149"/>
      <c r="AE504" s="149"/>
      <c r="AF504" s="149"/>
      <c r="AG504" s="149" t="s">
        <v>172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3" x14ac:dyDescent="0.2">
      <c r="A505" s="156"/>
      <c r="B505" s="157"/>
      <c r="C505" s="192" t="s">
        <v>214</v>
      </c>
      <c r="D505" s="162"/>
      <c r="E505" s="163">
        <v>21.640499999999999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49"/>
      <c r="AA505" s="149"/>
      <c r="AB505" s="149"/>
      <c r="AC505" s="149"/>
      <c r="AD505" s="149"/>
      <c r="AE505" s="149"/>
      <c r="AF505" s="149"/>
      <c r="AG505" s="149" t="s">
        <v>172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3" x14ac:dyDescent="0.2">
      <c r="A506" s="156"/>
      <c r="B506" s="157"/>
      <c r="C506" s="192" t="s">
        <v>215</v>
      </c>
      <c r="D506" s="162"/>
      <c r="E506" s="163"/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49"/>
      <c r="AA506" s="149"/>
      <c r="AB506" s="149"/>
      <c r="AC506" s="149"/>
      <c r="AD506" s="149"/>
      <c r="AE506" s="149"/>
      <c r="AF506" s="149"/>
      <c r="AG506" s="149" t="s">
        <v>172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3" x14ac:dyDescent="0.2">
      <c r="A507" s="156"/>
      <c r="B507" s="157"/>
      <c r="C507" s="192" t="s">
        <v>216</v>
      </c>
      <c r="D507" s="162"/>
      <c r="E507" s="163">
        <v>11.421900000000001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49"/>
      <c r="AA507" s="149"/>
      <c r="AB507" s="149"/>
      <c r="AC507" s="149"/>
      <c r="AD507" s="149"/>
      <c r="AE507" s="149"/>
      <c r="AF507" s="149"/>
      <c r="AG507" s="149" t="s">
        <v>172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3" x14ac:dyDescent="0.2">
      <c r="A508" s="156"/>
      <c r="B508" s="157"/>
      <c r="C508" s="192" t="s">
        <v>217</v>
      </c>
      <c r="D508" s="162"/>
      <c r="E508" s="163"/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60"/>
      <c r="Z508" s="149"/>
      <c r="AA508" s="149"/>
      <c r="AB508" s="149"/>
      <c r="AC508" s="149"/>
      <c r="AD508" s="149"/>
      <c r="AE508" s="149"/>
      <c r="AF508" s="149"/>
      <c r="AG508" s="149" t="s">
        <v>172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3" x14ac:dyDescent="0.2">
      <c r="A509" s="156"/>
      <c r="B509" s="157"/>
      <c r="C509" s="192" t="s">
        <v>218</v>
      </c>
      <c r="D509" s="162"/>
      <c r="E509" s="163">
        <v>11.421900000000001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60"/>
      <c r="Z509" s="149"/>
      <c r="AA509" s="149"/>
      <c r="AB509" s="149"/>
      <c r="AC509" s="149"/>
      <c r="AD509" s="149"/>
      <c r="AE509" s="149"/>
      <c r="AF509" s="149"/>
      <c r="AG509" s="149" t="s">
        <v>172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3" x14ac:dyDescent="0.2">
      <c r="A510" s="156"/>
      <c r="B510" s="157"/>
      <c r="C510" s="192" t="s">
        <v>219</v>
      </c>
      <c r="D510" s="162"/>
      <c r="E510" s="163"/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49"/>
      <c r="AA510" s="149"/>
      <c r="AB510" s="149"/>
      <c r="AC510" s="149"/>
      <c r="AD510" s="149"/>
      <c r="AE510" s="149"/>
      <c r="AF510" s="149"/>
      <c r="AG510" s="149" t="s">
        <v>172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3" x14ac:dyDescent="0.2">
      <c r="A511" s="156"/>
      <c r="B511" s="157"/>
      <c r="C511" s="192" t="s">
        <v>220</v>
      </c>
      <c r="D511" s="162"/>
      <c r="E511" s="163">
        <v>11.421900000000001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49"/>
      <c r="AA511" s="149"/>
      <c r="AB511" s="149"/>
      <c r="AC511" s="149"/>
      <c r="AD511" s="149"/>
      <c r="AE511" s="149"/>
      <c r="AF511" s="149"/>
      <c r="AG511" s="149" t="s">
        <v>172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3" x14ac:dyDescent="0.2">
      <c r="A512" s="156"/>
      <c r="B512" s="157"/>
      <c r="C512" s="192" t="s">
        <v>221</v>
      </c>
      <c r="D512" s="162"/>
      <c r="E512" s="163"/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49"/>
      <c r="AA512" s="149"/>
      <c r="AB512" s="149"/>
      <c r="AC512" s="149"/>
      <c r="AD512" s="149"/>
      <c r="AE512" s="149"/>
      <c r="AF512" s="149"/>
      <c r="AG512" s="149" t="s">
        <v>172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3" x14ac:dyDescent="0.2">
      <c r="A513" s="156"/>
      <c r="B513" s="157"/>
      <c r="C513" s="192" t="s">
        <v>222</v>
      </c>
      <c r="D513" s="162"/>
      <c r="E513" s="163">
        <v>26.082000000000001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49"/>
      <c r="AA513" s="149"/>
      <c r="AB513" s="149"/>
      <c r="AC513" s="149"/>
      <c r="AD513" s="149"/>
      <c r="AE513" s="149"/>
      <c r="AF513" s="149"/>
      <c r="AG513" s="149" t="s">
        <v>172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ht="22.5" outlineLevel="1" x14ac:dyDescent="0.2">
      <c r="A514" s="174">
        <v>73</v>
      </c>
      <c r="B514" s="175" t="s">
        <v>600</v>
      </c>
      <c r="C514" s="191" t="s">
        <v>601</v>
      </c>
      <c r="D514" s="176" t="s">
        <v>162</v>
      </c>
      <c r="E514" s="177">
        <v>4.9770000000000003</v>
      </c>
      <c r="F514" s="178"/>
      <c r="G514" s="179">
        <f>ROUND(E514*F514,2)</f>
        <v>0</v>
      </c>
      <c r="H514" s="178"/>
      <c r="I514" s="179">
        <f>ROUND(E514*H514,2)</f>
        <v>0</v>
      </c>
      <c r="J514" s="178"/>
      <c r="K514" s="179">
        <f>ROUND(E514*J514,2)</f>
        <v>0</v>
      </c>
      <c r="L514" s="179">
        <v>21</v>
      </c>
      <c r="M514" s="179">
        <f>G514*(1+L514/100)</f>
        <v>0</v>
      </c>
      <c r="N514" s="177">
        <v>0</v>
      </c>
      <c r="O514" s="177">
        <f>ROUND(E514*N514,2)</f>
        <v>0</v>
      </c>
      <c r="P514" s="177">
        <v>2.2000000000000001E-3</v>
      </c>
      <c r="Q514" s="177">
        <f>ROUND(E514*P514,2)</f>
        <v>0.01</v>
      </c>
      <c r="R514" s="179" t="s">
        <v>596</v>
      </c>
      <c r="S514" s="179" t="s">
        <v>164</v>
      </c>
      <c r="T514" s="180" t="s">
        <v>165</v>
      </c>
      <c r="U514" s="160">
        <v>0.04</v>
      </c>
      <c r="V514" s="160">
        <f>ROUND(E514*U514,2)</f>
        <v>0.2</v>
      </c>
      <c r="W514" s="160"/>
      <c r="X514" s="160" t="s">
        <v>166</v>
      </c>
      <c r="Y514" s="160" t="s">
        <v>167</v>
      </c>
      <c r="Z514" s="149"/>
      <c r="AA514" s="149"/>
      <c r="AB514" s="149"/>
      <c r="AC514" s="149"/>
      <c r="AD514" s="149"/>
      <c r="AE514" s="149"/>
      <c r="AF514" s="149"/>
      <c r="AG514" s="149" t="s">
        <v>168</v>
      </c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2" x14ac:dyDescent="0.2">
      <c r="A515" s="156"/>
      <c r="B515" s="157"/>
      <c r="C515" s="192" t="s">
        <v>511</v>
      </c>
      <c r="D515" s="162"/>
      <c r="E515" s="163"/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60"/>
      <c r="Z515" s="149"/>
      <c r="AA515" s="149"/>
      <c r="AB515" s="149"/>
      <c r="AC515" s="149"/>
      <c r="AD515" s="149"/>
      <c r="AE515" s="149"/>
      <c r="AF515" s="149"/>
      <c r="AG515" s="149" t="s">
        <v>172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3" x14ac:dyDescent="0.2">
      <c r="A516" s="156"/>
      <c r="B516" s="157"/>
      <c r="C516" s="192" t="s">
        <v>302</v>
      </c>
      <c r="D516" s="162"/>
      <c r="E516" s="163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49"/>
      <c r="AA516" s="149"/>
      <c r="AB516" s="149"/>
      <c r="AC516" s="149"/>
      <c r="AD516" s="149"/>
      <c r="AE516" s="149"/>
      <c r="AF516" s="149"/>
      <c r="AG516" s="149" t="s">
        <v>172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3" x14ac:dyDescent="0.2">
      <c r="A517" s="156"/>
      <c r="B517" s="157"/>
      <c r="C517" s="192" t="s">
        <v>483</v>
      </c>
      <c r="D517" s="162"/>
      <c r="E517" s="163">
        <v>1.89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49"/>
      <c r="AA517" s="149"/>
      <c r="AB517" s="149"/>
      <c r="AC517" s="149"/>
      <c r="AD517" s="149"/>
      <c r="AE517" s="149"/>
      <c r="AF517" s="149"/>
      <c r="AG517" s="149" t="s">
        <v>172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3" x14ac:dyDescent="0.2">
      <c r="A518" s="156"/>
      <c r="B518" s="157"/>
      <c r="C518" s="192" t="s">
        <v>484</v>
      </c>
      <c r="D518" s="162"/>
      <c r="E518" s="163">
        <v>2.1419999999999999</v>
      </c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49"/>
      <c r="AA518" s="149"/>
      <c r="AB518" s="149"/>
      <c r="AC518" s="149"/>
      <c r="AD518" s="149"/>
      <c r="AE518" s="149"/>
      <c r="AF518" s="149"/>
      <c r="AG518" s="149" t="s">
        <v>172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3" x14ac:dyDescent="0.2">
      <c r="A519" s="156"/>
      <c r="B519" s="157"/>
      <c r="C519" s="192" t="s">
        <v>485</v>
      </c>
      <c r="D519" s="162"/>
      <c r="E519" s="163">
        <v>0.94499999999999995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49"/>
      <c r="AA519" s="149"/>
      <c r="AB519" s="149"/>
      <c r="AC519" s="149"/>
      <c r="AD519" s="149"/>
      <c r="AE519" s="149"/>
      <c r="AF519" s="149"/>
      <c r="AG519" s="149" t="s">
        <v>172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74">
        <v>74</v>
      </c>
      <c r="B520" s="175" t="s">
        <v>602</v>
      </c>
      <c r="C520" s="191" t="s">
        <v>603</v>
      </c>
      <c r="D520" s="176" t="s">
        <v>162</v>
      </c>
      <c r="E520" s="177">
        <v>5.5629</v>
      </c>
      <c r="F520" s="178"/>
      <c r="G520" s="179">
        <f>ROUND(E520*F520,2)</f>
        <v>0</v>
      </c>
      <c r="H520" s="178"/>
      <c r="I520" s="179">
        <f>ROUND(E520*H520,2)</f>
        <v>0</v>
      </c>
      <c r="J520" s="178"/>
      <c r="K520" s="179">
        <f>ROUND(E520*J520,2)</f>
        <v>0</v>
      </c>
      <c r="L520" s="179">
        <v>21</v>
      </c>
      <c r="M520" s="179">
        <f>G520*(1+L520/100)</f>
        <v>0</v>
      </c>
      <c r="N520" s="177">
        <v>0</v>
      </c>
      <c r="O520" s="177">
        <f>ROUND(E520*N520,2)</f>
        <v>0</v>
      </c>
      <c r="P520" s="177">
        <v>0</v>
      </c>
      <c r="Q520" s="177">
        <f>ROUND(E520*P520,2)</f>
        <v>0</v>
      </c>
      <c r="R520" s="179" t="s">
        <v>596</v>
      </c>
      <c r="S520" s="179" t="s">
        <v>164</v>
      </c>
      <c r="T520" s="180" t="s">
        <v>165</v>
      </c>
      <c r="U520" s="160">
        <v>0.08</v>
      </c>
      <c r="V520" s="160">
        <f>ROUND(E520*U520,2)</f>
        <v>0.45</v>
      </c>
      <c r="W520" s="160"/>
      <c r="X520" s="160" t="s">
        <v>166</v>
      </c>
      <c r="Y520" s="160" t="s">
        <v>167</v>
      </c>
      <c r="Z520" s="149"/>
      <c r="AA520" s="149"/>
      <c r="AB520" s="149"/>
      <c r="AC520" s="149"/>
      <c r="AD520" s="149"/>
      <c r="AE520" s="149"/>
      <c r="AF520" s="149"/>
      <c r="AG520" s="149" t="s">
        <v>168</v>
      </c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2" x14ac:dyDescent="0.2">
      <c r="A521" s="156"/>
      <c r="B521" s="157"/>
      <c r="C521" s="192" t="s">
        <v>511</v>
      </c>
      <c r="D521" s="162"/>
      <c r="E521" s="163"/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49"/>
      <c r="AA521" s="149"/>
      <c r="AB521" s="149"/>
      <c r="AC521" s="149"/>
      <c r="AD521" s="149"/>
      <c r="AE521" s="149"/>
      <c r="AF521" s="149"/>
      <c r="AG521" s="149" t="s">
        <v>172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3" x14ac:dyDescent="0.2">
      <c r="A522" s="156"/>
      <c r="B522" s="157"/>
      <c r="C522" s="192" t="s">
        <v>302</v>
      </c>
      <c r="D522" s="162"/>
      <c r="E522" s="163"/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60"/>
      <c r="Z522" s="149"/>
      <c r="AA522" s="149"/>
      <c r="AB522" s="149"/>
      <c r="AC522" s="149"/>
      <c r="AD522" s="149"/>
      <c r="AE522" s="149"/>
      <c r="AF522" s="149"/>
      <c r="AG522" s="149" t="s">
        <v>172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3" x14ac:dyDescent="0.2">
      <c r="A523" s="156"/>
      <c r="B523" s="157"/>
      <c r="C523" s="192" t="s">
        <v>604</v>
      </c>
      <c r="D523" s="162"/>
      <c r="E523" s="163">
        <v>3.9249000000000001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49"/>
      <c r="AA523" s="149"/>
      <c r="AB523" s="149"/>
      <c r="AC523" s="149"/>
      <c r="AD523" s="149"/>
      <c r="AE523" s="149"/>
      <c r="AF523" s="149"/>
      <c r="AG523" s="149" t="s">
        <v>172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3" x14ac:dyDescent="0.2">
      <c r="A524" s="156"/>
      <c r="B524" s="157"/>
      <c r="C524" s="192" t="s">
        <v>328</v>
      </c>
      <c r="D524" s="162"/>
      <c r="E524" s="163">
        <v>1.6379999999999999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49"/>
      <c r="AA524" s="149"/>
      <c r="AB524" s="149"/>
      <c r="AC524" s="149"/>
      <c r="AD524" s="149"/>
      <c r="AE524" s="149"/>
      <c r="AF524" s="149"/>
      <c r="AG524" s="149" t="s">
        <v>172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ht="22.5" outlineLevel="1" x14ac:dyDescent="0.2">
      <c r="A525" s="174">
        <v>75</v>
      </c>
      <c r="B525" s="175" t="s">
        <v>605</v>
      </c>
      <c r="C525" s="191" t="s">
        <v>606</v>
      </c>
      <c r="D525" s="176" t="s">
        <v>162</v>
      </c>
      <c r="E525" s="177">
        <v>9.7902000000000005</v>
      </c>
      <c r="F525" s="178"/>
      <c r="G525" s="179">
        <f>ROUND(E525*F525,2)</f>
        <v>0</v>
      </c>
      <c r="H525" s="178"/>
      <c r="I525" s="179">
        <f>ROUND(E525*H525,2)</f>
        <v>0</v>
      </c>
      <c r="J525" s="178"/>
      <c r="K525" s="179">
        <f>ROUND(E525*J525,2)</f>
        <v>0</v>
      </c>
      <c r="L525" s="179">
        <v>21</v>
      </c>
      <c r="M525" s="179">
        <f>G525*(1+L525/100)</f>
        <v>0</v>
      </c>
      <c r="N525" s="177">
        <v>1.0000000000000001E-5</v>
      </c>
      <c r="O525" s="177">
        <f>ROUND(E525*N525,2)</f>
        <v>0</v>
      </c>
      <c r="P525" s="177">
        <v>0</v>
      </c>
      <c r="Q525" s="177">
        <f>ROUND(E525*P525,2)</f>
        <v>0</v>
      </c>
      <c r="R525" s="179" t="s">
        <v>596</v>
      </c>
      <c r="S525" s="179" t="s">
        <v>164</v>
      </c>
      <c r="T525" s="180" t="s">
        <v>165</v>
      </c>
      <c r="U525" s="160">
        <v>7.0000000000000007E-2</v>
      </c>
      <c r="V525" s="160">
        <f>ROUND(E525*U525,2)</f>
        <v>0.69</v>
      </c>
      <c r="W525" s="160"/>
      <c r="X525" s="160" t="s">
        <v>166</v>
      </c>
      <c r="Y525" s="160" t="s">
        <v>167</v>
      </c>
      <c r="Z525" s="149"/>
      <c r="AA525" s="149"/>
      <c r="AB525" s="149"/>
      <c r="AC525" s="149"/>
      <c r="AD525" s="149"/>
      <c r="AE525" s="149"/>
      <c r="AF525" s="149"/>
      <c r="AG525" s="149" t="s">
        <v>168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2" x14ac:dyDescent="0.2">
      <c r="A526" s="156"/>
      <c r="B526" s="157"/>
      <c r="C526" s="192" t="s">
        <v>301</v>
      </c>
      <c r="D526" s="162"/>
      <c r="E526" s="163"/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49"/>
      <c r="AA526" s="149"/>
      <c r="AB526" s="149"/>
      <c r="AC526" s="149"/>
      <c r="AD526" s="149"/>
      <c r="AE526" s="149"/>
      <c r="AF526" s="149"/>
      <c r="AG526" s="149" t="s">
        <v>172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3" x14ac:dyDescent="0.2">
      <c r="A527" s="156"/>
      <c r="B527" s="157"/>
      <c r="C527" s="192" t="s">
        <v>302</v>
      </c>
      <c r="D527" s="162"/>
      <c r="E527" s="163"/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60"/>
      <c r="Z527" s="149"/>
      <c r="AA527" s="149"/>
      <c r="AB527" s="149"/>
      <c r="AC527" s="149"/>
      <c r="AD527" s="149"/>
      <c r="AE527" s="149"/>
      <c r="AF527" s="149"/>
      <c r="AG527" s="149" t="s">
        <v>172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3" x14ac:dyDescent="0.2">
      <c r="A528" s="156"/>
      <c r="B528" s="157"/>
      <c r="C528" s="192" t="s">
        <v>607</v>
      </c>
      <c r="D528" s="162"/>
      <c r="E528" s="163">
        <v>4.2272999999999996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49"/>
      <c r="AA528" s="149"/>
      <c r="AB528" s="149"/>
      <c r="AC528" s="149"/>
      <c r="AD528" s="149"/>
      <c r="AE528" s="149"/>
      <c r="AF528" s="149"/>
      <c r="AG528" s="149" t="s">
        <v>172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3" x14ac:dyDescent="0.2">
      <c r="A529" s="156"/>
      <c r="B529" s="157"/>
      <c r="C529" s="192" t="s">
        <v>511</v>
      </c>
      <c r="D529" s="162"/>
      <c r="E529" s="163"/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49"/>
      <c r="AA529" s="149"/>
      <c r="AB529" s="149"/>
      <c r="AC529" s="149"/>
      <c r="AD529" s="149"/>
      <c r="AE529" s="149"/>
      <c r="AF529" s="149"/>
      <c r="AG529" s="149" t="s">
        <v>172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3" x14ac:dyDescent="0.2">
      <c r="A530" s="156"/>
      <c r="B530" s="157"/>
      <c r="C530" s="192" t="s">
        <v>302</v>
      </c>
      <c r="D530" s="162"/>
      <c r="E530" s="163"/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60"/>
      <c r="Z530" s="149"/>
      <c r="AA530" s="149"/>
      <c r="AB530" s="149"/>
      <c r="AC530" s="149"/>
      <c r="AD530" s="149"/>
      <c r="AE530" s="149"/>
      <c r="AF530" s="149"/>
      <c r="AG530" s="149" t="s">
        <v>172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3" x14ac:dyDescent="0.2">
      <c r="A531" s="156"/>
      <c r="B531" s="157"/>
      <c r="C531" s="192" t="s">
        <v>604</v>
      </c>
      <c r="D531" s="162"/>
      <c r="E531" s="163">
        <v>3.9249000000000001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49"/>
      <c r="AA531" s="149"/>
      <c r="AB531" s="149"/>
      <c r="AC531" s="149"/>
      <c r="AD531" s="149"/>
      <c r="AE531" s="149"/>
      <c r="AF531" s="149"/>
      <c r="AG531" s="149" t="s">
        <v>172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3" x14ac:dyDescent="0.2">
      <c r="A532" s="156"/>
      <c r="B532" s="157"/>
      <c r="C532" s="192" t="s">
        <v>328</v>
      </c>
      <c r="D532" s="162"/>
      <c r="E532" s="163">
        <v>1.6379999999999999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49"/>
      <c r="AA532" s="149"/>
      <c r="AB532" s="149"/>
      <c r="AC532" s="149"/>
      <c r="AD532" s="149"/>
      <c r="AE532" s="149"/>
      <c r="AF532" s="149"/>
      <c r="AG532" s="149" t="s">
        <v>172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ht="22.5" outlineLevel="1" x14ac:dyDescent="0.2">
      <c r="A533" s="174">
        <v>76</v>
      </c>
      <c r="B533" s="175" t="s">
        <v>608</v>
      </c>
      <c r="C533" s="191" t="s">
        <v>609</v>
      </c>
      <c r="D533" s="176" t="s">
        <v>255</v>
      </c>
      <c r="E533" s="177">
        <v>13.368600000000001</v>
      </c>
      <c r="F533" s="178"/>
      <c r="G533" s="179">
        <f>ROUND(E533*F533,2)</f>
        <v>0</v>
      </c>
      <c r="H533" s="178"/>
      <c r="I533" s="179">
        <f>ROUND(E533*H533,2)</f>
        <v>0</v>
      </c>
      <c r="J533" s="178"/>
      <c r="K533" s="179">
        <f>ROUND(E533*J533,2)</f>
        <v>0</v>
      </c>
      <c r="L533" s="179">
        <v>21</v>
      </c>
      <c r="M533" s="179">
        <f>G533*(1+L533/100)</f>
        <v>0</v>
      </c>
      <c r="N533" s="177">
        <v>0</v>
      </c>
      <c r="O533" s="177">
        <f>ROUND(E533*N533,2)</f>
        <v>0</v>
      </c>
      <c r="P533" s="177">
        <v>0</v>
      </c>
      <c r="Q533" s="177">
        <f>ROUND(E533*P533,2)</f>
        <v>0</v>
      </c>
      <c r="R533" s="179" t="s">
        <v>596</v>
      </c>
      <c r="S533" s="179" t="s">
        <v>164</v>
      </c>
      <c r="T533" s="180" t="s">
        <v>165</v>
      </c>
      <c r="U533" s="160">
        <v>0.05</v>
      </c>
      <c r="V533" s="160">
        <f>ROUND(E533*U533,2)</f>
        <v>0.67</v>
      </c>
      <c r="W533" s="160"/>
      <c r="X533" s="160" t="s">
        <v>166</v>
      </c>
      <c r="Y533" s="160" t="s">
        <v>167</v>
      </c>
      <c r="Z533" s="149"/>
      <c r="AA533" s="149"/>
      <c r="AB533" s="149"/>
      <c r="AC533" s="149"/>
      <c r="AD533" s="149"/>
      <c r="AE533" s="149"/>
      <c r="AF533" s="149"/>
      <c r="AG533" s="149" t="s">
        <v>168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2" x14ac:dyDescent="0.2">
      <c r="A534" s="156"/>
      <c r="B534" s="157"/>
      <c r="C534" s="192" t="s">
        <v>301</v>
      </c>
      <c r="D534" s="162"/>
      <c r="E534" s="163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49"/>
      <c r="AA534" s="149"/>
      <c r="AB534" s="149"/>
      <c r="AC534" s="149"/>
      <c r="AD534" s="149"/>
      <c r="AE534" s="149"/>
      <c r="AF534" s="149"/>
      <c r="AG534" s="149" t="s">
        <v>172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3" x14ac:dyDescent="0.2">
      <c r="A535" s="156"/>
      <c r="B535" s="157"/>
      <c r="C535" s="192" t="s">
        <v>302</v>
      </c>
      <c r="D535" s="162"/>
      <c r="E535" s="163"/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49"/>
      <c r="AA535" s="149"/>
      <c r="AB535" s="149"/>
      <c r="AC535" s="149"/>
      <c r="AD535" s="149"/>
      <c r="AE535" s="149"/>
      <c r="AF535" s="149"/>
      <c r="AG535" s="149" t="s">
        <v>172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3" x14ac:dyDescent="0.2">
      <c r="A536" s="156"/>
      <c r="B536" s="157"/>
      <c r="C536" s="192" t="s">
        <v>610</v>
      </c>
      <c r="D536" s="162"/>
      <c r="E536" s="163">
        <v>6.5898000000000003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60"/>
      <c r="Z536" s="149"/>
      <c r="AA536" s="149"/>
      <c r="AB536" s="149"/>
      <c r="AC536" s="149"/>
      <c r="AD536" s="149"/>
      <c r="AE536" s="149"/>
      <c r="AF536" s="149"/>
      <c r="AG536" s="149" t="s">
        <v>172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3" x14ac:dyDescent="0.2">
      <c r="A537" s="156"/>
      <c r="B537" s="157"/>
      <c r="C537" s="192" t="s">
        <v>511</v>
      </c>
      <c r="D537" s="162"/>
      <c r="E537" s="163"/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49"/>
      <c r="AA537" s="149"/>
      <c r="AB537" s="149"/>
      <c r="AC537" s="149"/>
      <c r="AD537" s="149"/>
      <c r="AE537" s="149"/>
      <c r="AF537" s="149"/>
      <c r="AG537" s="149" t="s">
        <v>172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3" x14ac:dyDescent="0.2">
      <c r="A538" s="156"/>
      <c r="B538" s="157"/>
      <c r="C538" s="192" t="s">
        <v>302</v>
      </c>
      <c r="D538" s="162"/>
      <c r="E538" s="163"/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60"/>
      <c r="Z538" s="149"/>
      <c r="AA538" s="149"/>
      <c r="AB538" s="149"/>
      <c r="AC538" s="149"/>
      <c r="AD538" s="149"/>
      <c r="AE538" s="149"/>
      <c r="AF538" s="149"/>
      <c r="AG538" s="149" t="s">
        <v>172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3" x14ac:dyDescent="0.2">
      <c r="A539" s="156"/>
      <c r="B539" s="157"/>
      <c r="C539" s="192" t="s">
        <v>578</v>
      </c>
      <c r="D539" s="162"/>
      <c r="E539" s="163">
        <v>6.7788000000000004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49"/>
      <c r="AA539" s="149"/>
      <c r="AB539" s="149"/>
      <c r="AC539" s="149"/>
      <c r="AD539" s="149"/>
      <c r="AE539" s="149"/>
      <c r="AF539" s="149"/>
      <c r="AG539" s="149" t="s">
        <v>172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ht="22.5" outlineLevel="1" x14ac:dyDescent="0.2">
      <c r="A540" s="174">
        <v>77</v>
      </c>
      <c r="B540" s="175" t="s">
        <v>611</v>
      </c>
      <c r="C540" s="191" t="s">
        <v>612</v>
      </c>
      <c r="D540" s="176" t="s">
        <v>162</v>
      </c>
      <c r="E540" s="177">
        <v>5.6741599999999996</v>
      </c>
      <c r="F540" s="178"/>
      <c r="G540" s="179">
        <f>ROUND(E540*F540,2)</f>
        <v>0</v>
      </c>
      <c r="H540" s="178"/>
      <c r="I540" s="179">
        <f>ROUND(E540*H540,2)</f>
        <v>0</v>
      </c>
      <c r="J540" s="178"/>
      <c r="K540" s="179">
        <f>ROUND(E540*J540,2)</f>
        <v>0</v>
      </c>
      <c r="L540" s="179">
        <v>21</v>
      </c>
      <c r="M540" s="179">
        <f>G540*(1+L540/100)</f>
        <v>0</v>
      </c>
      <c r="N540" s="177">
        <v>5.9999999999999995E-4</v>
      </c>
      <c r="O540" s="177">
        <f>ROUND(E540*N540,2)</f>
        <v>0</v>
      </c>
      <c r="P540" s="177">
        <v>0</v>
      </c>
      <c r="Q540" s="177">
        <f>ROUND(E540*P540,2)</f>
        <v>0</v>
      </c>
      <c r="R540" s="179" t="s">
        <v>613</v>
      </c>
      <c r="S540" s="179" t="s">
        <v>164</v>
      </c>
      <c r="T540" s="180" t="s">
        <v>165</v>
      </c>
      <c r="U540" s="160">
        <v>0</v>
      </c>
      <c r="V540" s="160">
        <f>ROUND(E540*U540,2)</f>
        <v>0</v>
      </c>
      <c r="W540" s="160"/>
      <c r="X540" s="160" t="s">
        <v>446</v>
      </c>
      <c r="Y540" s="160" t="s">
        <v>167</v>
      </c>
      <c r="Z540" s="149"/>
      <c r="AA540" s="149"/>
      <c r="AB540" s="149"/>
      <c r="AC540" s="149"/>
      <c r="AD540" s="149"/>
      <c r="AE540" s="149"/>
      <c r="AF540" s="149"/>
      <c r="AG540" s="149" t="s">
        <v>447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2" x14ac:dyDescent="0.2">
      <c r="A541" s="156"/>
      <c r="B541" s="157"/>
      <c r="C541" s="192" t="s">
        <v>511</v>
      </c>
      <c r="D541" s="162"/>
      <c r="E541" s="163"/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60"/>
      <c r="Z541" s="149"/>
      <c r="AA541" s="149"/>
      <c r="AB541" s="149"/>
      <c r="AC541" s="149"/>
      <c r="AD541" s="149"/>
      <c r="AE541" s="149"/>
      <c r="AF541" s="149"/>
      <c r="AG541" s="149" t="s">
        <v>172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3" x14ac:dyDescent="0.2">
      <c r="A542" s="156"/>
      <c r="B542" s="157"/>
      <c r="C542" s="192" t="s">
        <v>302</v>
      </c>
      <c r="D542" s="162"/>
      <c r="E542" s="163"/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60"/>
      <c r="Z542" s="149"/>
      <c r="AA542" s="149"/>
      <c r="AB542" s="149"/>
      <c r="AC542" s="149"/>
      <c r="AD542" s="149"/>
      <c r="AE542" s="149"/>
      <c r="AF542" s="149"/>
      <c r="AG542" s="149" t="s">
        <v>172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3" x14ac:dyDescent="0.2">
      <c r="A543" s="156"/>
      <c r="B543" s="157"/>
      <c r="C543" s="192" t="s">
        <v>604</v>
      </c>
      <c r="D543" s="162"/>
      <c r="E543" s="163">
        <v>3.9249000000000001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49"/>
      <c r="AA543" s="149"/>
      <c r="AB543" s="149"/>
      <c r="AC543" s="149"/>
      <c r="AD543" s="149"/>
      <c r="AE543" s="149"/>
      <c r="AF543" s="149"/>
      <c r="AG543" s="149" t="s">
        <v>172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3" x14ac:dyDescent="0.2">
      <c r="A544" s="156"/>
      <c r="B544" s="157"/>
      <c r="C544" s="192" t="s">
        <v>328</v>
      </c>
      <c r="D544" s="162"/>
      <c r="E544" s="163">
        <v>1.6379999999999999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60"/>
      <c r="Z544" s="149"/>
      <c r="AA544" s="149"/>
      <c r="AB544" s="149"/>
      <c r="AC544" s="149"/>
      <c r="AD544" s="149"/>
      <c r="AE544" s="149"/>
      <c r="AF544" s="149"/>
      <c r="AG544" s="149" t="s">
        <v>172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3" x14ac:dyDescent="0.2">
      <c r="A545" s="156"/>
      <c r="B545" s="157"/>
      <c r="C545" s="195" t="s">
        <v>614</v>
      </c>
      <c r="D545" s="164"/>
      <c r="E545" s="165">
        <v>0.11126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49"/>
      <c r="AA545" s="149"/>
      <c r="AB545" s="149"/>
      <c r="AC545" s="149"/>
      <c r="AD545" s="149"/>
      <c r="AE545" s="149"/>
      <c r="AF545" s="149"/>
      <c r="AG545" s="149" t="s">
        <v>172</v>
      </c>
      <c r="AH545" s="149">
        <v>4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ht="22.5" outlineLevel="1" x14ac:dyDescent="0.2">
      <c r="A546" s="174">
        <v>78</v>
      </c>
      <c r="B546" s="175" t="s">
        <v>615</v>
      </c>
      <c r="C546" s="191" t="s">
        <v>616</v>
      </c>
      <c r="D546" s="176" t="s">
        <v>162</v>
      </c>
      <c r="E546" s="177">
        <v>83.627960000000002</v>
      </c>
      <c r="F546" s="178"/>
      <c r="G546" s="179">
        <f>ROUND(E546*F546,2)</f>
        <v>0</v>
      </c>
      <c r="H546" s="178"/>
      <c r="I546" s="179">
        <f>ROUND(E546*H546,2)</f>
        <v>0</v>
      </c>
      <c r="J546" s="178"/>
      <c r="K546" s="179">
        <f>ROUND(E546*J546,2)</f>
        <v>0</v>
      </c>
      <c r="L546" s="179">
        <v>21</v>
      </c>
      <c r="M546" s="179">
        <f>G546*(1+L546/100)</f>
        <v>0</v>
      </c>
      <c r="N546" s="177">
        <v>1.6000000000000001E-3</v>
      </c>
      <c r="O546" s="177">
        <f>ROUND(E546*N546,2)</f>
        <v>0.13</v>
      </c>
      <c r="P546" s="177">
        <v>0</v>
      </c>
      <c r="Q546" s="177">
        <f>ROUND(E546*P546,2)</f>
        <v>0</v>
      </c>
      <c r="R546" s="179" t="s">
        <v>613</v>
      </c>
      <c r="S546" s="179" t="s">
        <v>164</v>
      </c>
      <c r="T546" s="180" t="s">
        <v>165</v>
      </c>
      <c r="U546" s="160">
        <v>0</v>
      </c>
      <c r="V546" s="160">
        <f>ROUND(E546*U546,2)</f>
        <v>0</v>
      </c>
      <c r="W546" s="160"/>
      <c r="X546" s="160" t="s">
        <v>446</v>
      </c>
      <c r="Y546" s="160" t="s">
        <v>167</v>
      </c>
      <c r="Z546" s="149"/>
      <c r="AA546" s="149"/>
      <c r="AB546" s="149"/>
      <c r="AC546" s="149"/>
      <c r="AD546" s="149"/>
      <c r="AE546" s="149"/>
      <c r="AF546" s="149"/>
      <c r="AG546" s="149" t="s">
        <v>447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2" x14ac:dyDescent="0.2">
      <c r="A547" s="156"/>
      <c r="B547" s="157"/>
      <c r="C547" s="192" t="s">
        <v>212</v>
      </c>
      <c r="D547" s="162"/>
      <c r="E547" s="163"/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49"/>
      <c r="AA547" s="149"/>
      <c r="AB547" s="149"/>
      <c r="AC547" s="149"/>
      <c r="AD547" s="149"/>
      <c r="AE547" s="149"/>
      <c r="AF547" s="149"/>
      <c r="AG547" s="149" t="s">
        <v>172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3" x14ac:dyDescent="0.2">
      <c r="A548" s="156"/>
      <c r="B548" s="157"/>
      <c r="C548" s="192" t="s">
        <v>213</v>
      </c>
      <c r="D548" s="162"/>
      <c r="E548" s="163"/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60"/>
      <c r="Z548" s="149"/>
      <c r="AA548" s="149"/>
      <c r="AB548" s="149"/>
      <c r="AC548" s="149"/>
      <c r="AD548" s="149"/>
      <c r="AE548" s="149"/>
      <c r="AF548" s="149"/>
      <c r="AG548" s="149" t="s">
        <v>172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3" x14ac:dyDescent="0.2">
      <c r="A549" s="156"/>
      <c r="B549" s="157"/>
      <c r="C549" s="192" t="s">
        <v>214</v>
      </c>
      <c r="D549" s="162"/>
      <c r="E549" s="163">
        <v>21.640499999999999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49"/>
      <c r="AA549" s="149"/>
      <c r="AB549" s="149"/>
      <c r="AC549" s="149"/>
      <c r="AD549" s="149"/>
      <c r="AE549" s="149"/>
      <c r="AF549" s="149"/>
      <c r="AG549" s="149" t="s">
        <v>172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3" x14ac:dyDescent="0.2">
      <c r="A550" s="156"/>
      <c r="B550" s="157"/>
      <c r="C550" s="192" t="s">
        <v>215</v>
      </c>
      <c r="D550" s="162"/>
      <c r="E550" s="163"/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60"/>
      <c r="Z550" s="149"/>
      <c r="AA550" s="149"/>
      <c r="AB550" s="149"/>
      <c r="AC550" s="149"/>
      <c r="AD550" s="149"/>
      <c r="AE550" s="149"/>
      <c r="AF550" s="149"/>
      <c r="AG550" s="149" t="s">
        <v>172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3" x14ac:dyDescent="0.2">
      <c r="A551" s="156"/>
      <c r="B551" s="157"/>
      <c r="C551" s="192" t="s">
        <v>216</v>
      </c>
      <c r="D551" s="162"/>
      <c r="E551" s="163">
        <v>11.421900000000001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49"/>
      <c r="AA551" s="149"/>
      <c r="AB551" s="149"/>
      <c r="AC551" s="149"/>
      <c r="AD551" s="149"/>
      <c r="AE551" s="149"/>
      <c r="AF551" s="149"/>
      <c r="AG551" s="149" t="s">
        <v>172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3" x14ac:dyDescent="0.2">
      <c r="A552" s="156"/>
      <c r="B552" s="157"/>
      <c r="C552" s="192" t="s">
        <v>217</v>
      </c>
      <c r="D552" s="162"/>
      <c r="E552" s="163"/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60"/>
      <c r="Z552" s="149"/>
      <c r="AA552" s="149"/>
      <c r="AB552" s="149"/>
      <c r="AC552" s="149"/>
      <c r="AD552" s="149"/>
      <c r="AE552" s="149"/>
      <c r="AF552" s="149"/>
      <c r="AG552" s="149" t="s">
        <v>172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3" x14ac:dyDescent="0.2">
      <c r="A553" s="156"/>
      <c r="B553" s="157"/>
      <c r="C553" s="192" t="s">
        <v>218</v>
      </c>
      <c r="D553" s="162"/>
      <c r="E553" s="163">
        <v>11.421900000000001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49"/>
      <c r="AA553" s="149"/>
      <c r="AB553" s="149"/>
      <c r="AC553" s="149"/>
      <c r="AD553" s="149"/>
      <c r="AE553" s="149"/>
      <c r="AF553" s="149"/>
      <c r="AG553" s="149" t="s">
        <v>172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3" x14ac:dyDescent="0.2">
      <c r="A554" s="156"/>
      <c r="B554" s="157"/>
      <c r="C554" s="192" t="s">
        <v>219</v>
      </c>
      <c r="D554" s="162"/>
      <c r="E554" s="163"/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49"/>
      <c r="AA554" s="149"/>
      <c r="AB554" s="149"/>
      <c r="AC554" s="149"/>
      <c r="AD554" s="149"/>
      <c r="AE554" s="149"/>
      <c r="AF554" s="149"/>
      <c r="AG554" s="149" t="s">
        <v>172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3" x14ac:dyDescent="0.2">
      <c r="A555" s="156"/>
      <c r="B555" s="157"/>
      <c r="C555" s="192" t="s">
        <v>220</v>
      </c>
      <c r="D555" s="162"/>
      <c r="E555" s="163">
        <v>11.421900000000001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49"/>
      <c r="AA555" s="149"/>
      <c r="AB555" s="149"/>
      <c r="AC555" s="149"/>
      <c r="AD555" s="149"/>
      <c r="AE555" s="149"/>
      <c r="AF555" s="149"/>
      <c r="AG555" s="149" t="s">
        <v>172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3" x14ac:dyDescent="0.2">
      <c r="A556" s="156"/>
      <c r="B556" s="157"/>
      <c r="C556" s="192" t="s">
        <v>221</v>
      </c>
      <c r="D556" s="162"/>
      <c r="E556" s="163"/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60"/>
      <c r="Z556" s="149"/>
      <c r="AA556" s="149"/>
      <c r="AB556" s="149"/>
      <c r="AC556" s="149"/>
      <c r="AD556" s="149"/>
      <c r="AE556" s="149"/>
      <c r="AF556" s="149"/>
      <c r="AG556" s="149" t="s">
        <v>172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3" x14ac:dyDescent="0.2">
      <c r="A557" s="156"/>
      <c r="B557" s="157"/>
      <c r="C557" s="192" t="s">
        <v>222</v>
      </c>
      <c r="D557" s="162"/>
      <c r="E557" s="163">
        <v>26.082000000000001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49"/>
      <c r="AA557" s="149"/>
      <c r="AB557" s="149"/>
      <c r="AC557" s="149"/>
      <c r="AD557" s="149"/>
      <c r="AE557" s="149"/>
      <c r="AF557" s="149"/>
      <c r="AG557" s="149" t="s">
        <v>172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3" x14ac:dyDescent="0.2">
      <c r="A558" s="156"/>
      <c r="B558" s="157"/>
      <c r="C558" s="195" t="s">
        <v>614</v>
      </c>
      <c r="D558" s="164"/>
      <c r="E558" s="165">
        <v>1.6397600000000001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60"/>
      <c r="Z558" s="149"/>
      <c r="AA558" s="149"/>
      <c r="AB558" s="149"/>
      <c r="AC558" s="149"/>
      <c r="AD558" s="149"/>
      <c r="AE558" s="149"/>
      <c r="AF558" s="149"/>
      <c r="AG558" s="149" t="s">
        <v>172</v>
      </c>
      <c r="AH558" s="149">
        <v>4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>
        <v>79</v>
      </c>
      <c r="B559" s="157" t="s">
        <v>617</v>
      </c>
      <c r="C559" s="194" t="s">
        <v>618</v>
      </c>
      <c r="D559" s="158" t="s">
        <v>0</v>
      </c>
      <c r="E559" s="189"/>
      <c r="F559" s="161"/>
      <c r="G559" s="160">
        <f>ROUND(E559*F559,2)</f>
        <v>0</v>
      </c>
      <c r="H559" s="161"/>
      <c r="I559" s="160">
        <f>ROUND(E559*H559,2)</f>
        <v>0</v>
      </c>
      <c r="J559" s="161"/>
      <c r="K559" s="160">
        <f>ROUND(E559*J559,2)</f>
        <v>0</v>
      </c>
      <c r="L559" s="160">
        <v>21</v>
      </c>
      <c r="M559" s="160">
        <f>G559*(1+L559/100)</f>
        <v>0</v>
      </c>
      <c r="N559" s="159">
        <v>0</v>
      </c>
      <c r="O559" s="159">
        <f>ROUND(E559*N559,2)</f>
        <v>0</v>
      </c>
      <c r="P559" s="159">
        <v>0</v>
      </c>
      <c r="Q559" s="159">
        <f>ROUND(E559*P559,2)</f>
        <v>0</v>
      </c>
      <c r="R559" s="160" t="s">
        <v>596</v>
      </c>
      <c r="S559" s="160" t="s">
        <v>164</v>
      </c>
      <c r="T559" s="160" t="s">
        <v>165</v>
      </c>
      <c r="U559" s="160">
        <v>0</v>
      </c>
      <c r="V559" s="160">
        <f>ROUND(E559*U559,2)</f>
        <v>0</v>
      </c>
      <c r="W559" s="160"/>
      <c r="X559" s="160" t="s">
        <v>563</v>
      </c>
      <c r="Y559" s="160" t="s">
        <v>539</v>
      </c>
      <c r="Z559" s="149"/>
      <c r="AA559" s="149"/>
      <c r="AB559" s="149"/>
      <c r="AC559" s="149"/>
      <c r="AD559" s="149"/>
      <c r="AE559" s="149"/>
      <c r="AF559" s="149"/>
      <c r="AG559" s="149" t="s">
        <v>564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2" x14ac:dyDescent="0.2">
      <c r="A560" s="156"/>
      <c r="B560" s="157"/>
      <c r="C560" s="269" t="s">
        <v>593</v>
      </c>
      <c r="D560" s="270"/>
      <c r="E560" s="270"/>
      <c r="F560" s="270"/>
      <c r="G560" s="27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49"/>
      <c r="AA560" s="149"/>
      <c r="AB560" s="149"/>
      <c r="AC560" s="149"/>
      <c r="AD560" s="149"/>
      <c r="AE560" s="149"/>
      <c r="AF560" s="149"/>
      <c r="AG560" s="149" t="s">
        <v>170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ht="22.5" outlineLevel="1" x14ac:dyDescent="0.2">
      <c r="A561" s="182">
        <v>80</v>
      </c>
      <c r="B561" s="183" t="s">
        <v>546</v>
      </c>
      <c r="C561" s="193" t="s">
        <v>547</v>
      </c>
      <c r="D561" s="184" t="s">
        <v>317</v>
      </c>
      <c r="E561" s="185">
        <v>1.095E-2</v>
      </c>
      <c r="F561" s="186"/>
      <c r="G561" s="187">
        <f>ROUND(E561*F561,2)</f>
        <v>0</v>
      </c>
      <c r="H561" s="186"/>
      <c r="I561" s="187">
        <f>ROUND(E561*H561,2)</f>
        <v>0</v>
      </c>
      <c r="J561" s="186"/>
      <c r="K561" s="187">
        <f>ROUND(E561*J561,2)</f>
        <v>0</v>
      </c>
      <c r="L561" s="187">
        <v>21</v>
      </c>
      <c r="M561" s="187">
        <f>G561*(1+L561/100)</f>
        <v>0</v>
      </c>
      <c r="N561" s="185">
        <v>0</v>
      </c>
      <c r="O561" s="185">
        <f>ROUND(E561*N561,2)</f>
        <v>0</v>
      </c>
      <c r="P561" s="185">
        <v>0</v>
      </c>
      <c r="Q561" s="185">
        <f>ROUND(E561*P561,2)</f>
        <v>0</v>
      </c>
      <c r="R561" s="187" t="s">
        <v>450</v>
      </c>
      <c r="S561" s="187" t="s">
        <v>164</v>
      </c>
      <c r="T561" s="188" t="s">
        <v>165</v>
      </c>
      <c r="U561" s="160">
        <v>0.93300000000000005</v>
      </c>
      <c r="V561" s="160">
        <f>ROUND(E561*U561,2)</f>
        <v>0.01</v>
      </c>
      <c r="W561" s="160"/>
      <c r="X561" s="160" t="s">
        <v>548</v>
      </c>
      <c r="Y561" s="160" t="s">
        <v>539</v>
      </c>
      <c r="Z561" s="149"/>
      <c r="AA561" s="149"/>
      <c r="AB561" s="149"/>
      <c r="AC561" s="149"/>
      <c r="AD561" s="149"/>
      <c r="AE561" s="149"/>
      <c r="AF561" s="149"/>
      <c r="AG561" s="149" t="s">
        <v>549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82">
        <v>81</v>
      </c>
      <c r="B562" s="183" t="s">
        <v>550</v>
      </c>
      <c r="C562" s="193" t="s">
        <v>551</v>
      </c>
      <c r="D562" s="184" t="s">
        <v>317</v>
      </c>
      <c r="E562" s="185">
        <v>5.475E-2</v>
      </c>
      <c r="F562" s="186"/>
      <c r="G562" s="187">
        <f>ROUND(E562*F562,2)</f>
        <v>0</v>
      </c>
      <c r="H562" s="186"/>
      <c r="I562" s="187">
        <f>ROUND(E562*H562,2)</f>
        <v>0</v>
      </c>
      <c r="J562" s="186"/>
      <c r="K562" s="187">
        <f>ROUND(E562*J562,2)</f>
        <v>0</v>
      </c>
      <c r="L562" s="187">
        <v>21</v>
      </c>
      <c r="M562" s="187">
        <f>G562*(1+L562/100)</f>
        <v>0</v>
      </c>
      <c r="N562" s="185">
        <v>0</v>
      </c>
      <c r="O562" s="185">
        <f>ROUND(E562*N562,2)</f>
        <v>0</v>
      </c>
      <c r="P562" s="185">
        <v>0</v>
      </c>
      <c r="Q562" s="185">
        <f>ROUND(E562*P562,2)</f>
        <v>0</v>
      </c>
      <c r="R562" s="187" t="s">
        <v>450</v>
      </c>
      <c r="S562" s="187" t="s">
        <v>164</v>
      </c>
      <c r="T562" s="188" t="s">
        <v>165</v>
      </c>
      <c r="U562" s="160">
        <v>0.65300000000000002</v>
      </c>
      <c r="V562" s="160">
        <f>ROUND(E562*U562,2)</f>
        <v>0.04</v>
      </c>
      <c r="W562" s="160"/>
      <c r="X562" s="160" t="s">
        <v>548</v>
      </c>
      <c r="Y562" s="160" t="s">
        <v>539</v>
      </c>
      <c r="Z562" s="149"/>
      <c r="AA562" s="149"/>
      <c r="AB562" s="149"/>
      <c r="AC562" s="149"/>
      <c r="AD562" s="149"/>
      <c r="AE562" s="149"/>
      <c r="AF562" s="149"/>
      <c r="AG562" s="149" t="s">
        <v>549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74">
        <v>82</v>
      </c>
      <c r="B563" s="175" t="s">
        <v>552</v>
      </c>
      <c r="C563" s="191" t="s">
        <v>553</v>
      </c>
      <c r="D563" s="176" t="s">
        <v>317</v>
      </c>
      <c r="E563" s="177">
        <v>1.095E-2</v>
      </c>
      <c r="F563" s="178"/>
      <c r="G563" s="179">
        <f>ROUND(E563*F563,2)</f>
        <v>0</v>
      </c>
      <c r="H563" s="178"/>
      <c r="I563" s="179">
        <f>ROUND(E563*H563,2)</f>
        <v>0</v>
      </c>
      <c r="J563" s="178"/>
      <c r="K563" s="179">
        <f>ROUND(E563*J563,2)</f>
        <v>0</v>
      </c>
      <c r="L563" s="179">
        <v>21</v>
      </c>
      <c r="M563" s="179">
        <f>G563*(1+L563/100)</f>
        <v>0</v>
      </c>
      <c r="N563" s="177">
        <v>0</v>
      </c>
      <c r="O563" s="177">
        <f>ROUND(E563*N563,2)</f>
        <v>0</v>
      </c>
      <c r="P563" s="177">
        <v>0</v>
      </c>
      <c r="Q563" s="177">
        <f>ROUND(E563*P563,2)</f>
        <v>0</v>
      </c>
      <c r="R563" s="179" t="s">
        <v>450</v>
      </c>
      <c r="S563" s="179" t="s">
        <v>164</v>
      </c>
      <c r="T563" s="180" t="s">
        <v>165</v>
      </c>
      <c r="U563" s="160">
        <v>0.49</v>
      </c>
      <c r="V563" s="160">
        <f>ROUND(E563*U563,2)</f>
        <v>0.01</v>
      </c>
      <c r="W563" s="160"/>
      <c r="X563" s="160" t="s">
        <v>548</v>
      </c>
      <c r="Y563" s="160" t="s">
        <v>539</v>
      </c>
      <c r="Z563" s="149"/>
      <c r="AA563" s="149"/>
      <c r="AB563" s="149"/>
      <c r="AC563" s="149"/>
      <c r="AD563" s="149"/>
      <c r="AE563" s="149"/>
      <c r="AF563" s="149"/>
      <c r="AG563" s="149" t="s">
        <v>549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2" x14ac:dyDescent="0.2">
      <c r="A564" s="156"/>
      <c r="B564" s="157"/>
      <c r="C564" s="265" t="s">
        <v>554</v>
      </c>
      <c r="D564" s="266"/>
      <c r="E564" s="266"/>
      <c r="F564" s="266"/>
      <c r="G564" s="266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49"/>
      <c r="AA564" s="149"/>
      <c r="AB564" s="149"/>
      <c r="AC564" s="149"/>
      <c r="AD564" s="149"/>
      <c r="AE564" s="149"/>
      <c r="AF564" s="149"/>
      <c r="AG564" s="149" t="s">
        <v>205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82">
        <v>83</v>
      </c>
      <c r="B565" s="183" t="s">
        <v>555</v>
      </c>
      <c r="C565" s="193" t="s">
        <v>556</v>
      </c>
      <c r="D565" s="184" t="s">
        <v>317</v>
      </c>
      <c r="E565" s="185">
        <v>0.20804</v>
      </c>
      <c r="F565" s="186"/>
      <c r="G565" s="187">
        <f>ROUND(E565*F565,2)</f>
        <v>0</v>
      </c>
      <c r="H565" s="186"/>
      <c r="I565" s="187">
        <f>ROUND(E565*H565,2)</f>
        <v>0</v>
      </c>
      <c r="J565" s="186"/>
      <c r="K565" s="187">
        <f>ROUND(E565*J565,2)</f>
        <v>0</v>
      </c>
      <c r="L565" s="187">
        <v>21</v>
      </c>
      <c r="M565" s="187">
        <f>G565*(1+L565/100)</f>
        <v>0</v>
      </c>
      <c r="N565" s="185">
        <v>0</v>
      </c>
      <c r="O565" s="185">
        <f>ROUND(E565*N565,2)</f>
        <v>0</v>
      </c>
      <c r="P565" s="185">
        <v>0</v>
      </c>
      <c r="Q565" s="185">
        <f>ROUND(E565*P565,2)</f>
        <v>0</v>
      </c>
      <c r="R565" s="187" t="s">
        <v>450</v>
      </c>
      <c r="S565" s="187" t="s">
        <v>164</v>
      </c>
      <c r="T565" s="188" t="s">
        <v>165</v>
      </c>
      <c r="U565" s="160">
        <v>0</v>
      </c>
      <c r="V565" s="160">
        <f>ROUND(E565*U565,2)</f>
        <v>0</v>
      </c>
      <c r="W565" s="160"/>
      <c r="X565" s="160" t="s">
        <v>548</v>
      </c>
      <c r="Y565" s="160" t="s">
        <v>539</v>
      </c>
      <c r="Z565" s="149"/>
      <c r="AA565" s="149"/>
      <c r="AB565" s="149"/>
      <c r="AC565" s="149"/>
      <c r="AD565" s="149"/>
      <c r="AE565" s="149"/>
      <c r="AF565" s="149"/>
      <c r="AG565" s="149" t="s">
        <v>549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82">
        <v>84</v>
      </c>
      <c r="B566" s="183" t="s">
        <v>557</v>
      </c>
      <c r="C566" s="193" t="s">
        <v>558</v>
      </c>
      <c r="D566" s="184" t="s">
        <v>317</v>
      </c>
      <c r="E566" s="185">
        <v>1.095E-2</v>
      </c>
      <c r="F566" s="186"/>
      <c r="G566" s="187">
        <f>ROUND(E566*F566,2)</f>
        <v>0</v>
      </c>
      <c r="H566" s="186"/>
      <c r="I566" s="187">
        <f>ROUND(E566*H566,2)</f>
        <v>0</v>
      </c>
      <c r="J566" s="186"/>
      <c r="K566" s="187">
        <f>ROUND(E566*J566,2)</f>
        <v>0</v>
      </c>
      <c r="L566" s="187">
        <v>21</v>
      </c>
      <c r="M566" s="187">
        <f>G566*(1+L566/100)</f>
        <v>0</v>
      </c>
      <c r="N566" s="185">
        <v>0</v>
      </c>
      <c r="O566" s="185">
        <f>ROUND(E566*N566,2)</f>
        <v>0</v>
      </c>
      <c r="P566" s="185">
        <v>0</v>
      </c>
      <c r="Q566" s="185">
        <f>ROUND(E566*P566,2)</f>
        <v>0</v>
      </c>
      <c r="R566" s="187" t="s">
        <v>450</v>
      </c>
      <c r="S566" s="187" t="s">
        <v>164</v>
      </c>
      <c r="T566" s="188" t="s">
        <v>165</v>
      </c>
      <c r="U566" s="160">
        <v>0.94199999999999995</v>
      </c>
      <c r="V566" s="160">
        <f>ROUND(E566*U566,2)</f>
        <v>0.01</v>
      </c>
      <c r="W566" s="160"/>
      <c r="X566" s="160" t="s">
        <v>548</v>
      </c>
      <c r="Y566" s="160" t="s">
        <v>539</v>
      </c>
      <c r="Z566" s="149"/>
      <c r="AA566" s="149"/>
      <c r="AB566" s="149"/>
      <c r="AC566" s="149"/>
      <c r="AD566" s="149"/>
      <c r="AE566" s="149"/>
      <c r="AF566" s="149"/>
      <c r="AG566" s="149" t="s">
        <v>549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ht="22.5" outlineLevel="1" x14ac:dyDescent="0.2">
      <c r="A567" s="182">
        <v>85</v>
      </c>
      <c r="B567" s="183" t="s">
        <v>559</v>
      </c>
      <c r="C567" s="193" t="s">
        <v>560</v>
      </c>
      <c r="D567" s="184" t="s">
        <v>317</v>
      </c>
      <c r="E567" s="185">
        <v>4.3799999999999999E-2</v>
      </c>
      <c r="F567" s="186"/>
      <c r="G567" s="187">
        <f>ROUND(E567*F567,2)</f>
        <v>0</v>
      </c>
      <c r="H567" s="186"/>
      <c r="I567" s="187">
        <f>ROUND(E567*H567,2)</f>
        <v>0</v>
      </c>
      <c r="J567" s="186"/>
      <c r="K567" s="187">
        <f>ROUND(E567*J567,2)</f>
        <v>0</v>
      </c>
      <c r="L567" s="187">
        <v>21</v>
      </c>
      <c r="M567" s="187">
        <f>G567*(1+L567/100)</f>
        <v>0</v>
      </c>
      <c r="N567" s="185">
        <v>0</v>
      </c>
      <c r="O567" s="185">
        <f>ROUND(E567*N567,2)</f>
        <v>0</v>
      </c>
      <c r="P567" s="185">
        <v>0</v>
      </c>
      <c r="Q567" s="185">
        <f>ROUND(E567*P567,2)</f>
        <v>0</v>
      </c>
      <c r="R567" s="187" t="s">
        <v>450</v>
      </c>
      <c r="S567" s="187" t="s">
        <v>164</v>
      </c>
      <c r="T567" s="188" t="s">
        <v>165</v>
      </c>
      <c r="U567" s="160">
        <v>0.105</v>
      </c>
      <c r="V567" s="160">
        <f>ROUND(E567*U567,2)</f>
        <v>0</v>
      </c>
      <c r="W567" s="160"/>
      <c r="X567" s="160" t="s">
        <v>548</v>
      </c>
      <c r="Y567" s="160" t="s">
        <v>539</v>
      </c>
      <c r="Z567" s="149"/>
      <c r="AA567" s="149"/>
      <c r="AB567" s="149"/>
      <c r="AC567" s="149"/>
      <c r="AD567" s="149"/>
      <c r="AE567" s="149"/>
      <c r="AF567" s="149"/>
      <c r="AG567" s="149" t="s">
        <v>549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82">
        <v>86</v>
      </c>
      <c r="B568" s="183" t="s">
        <v>619</v>
      </c>
      <c r="C568" s="193" t="s">
        <v>620</v>
      </c>
      <c r="D568" s="184" t="s">
        <v>317</v>
      </c>
      <c r="E568" s="185">
        <v>1.095E-2</v>
      </c>
      <c r="F568" s="186"/>
      <c r="G568" s="187">
        <f>ROUND(E568*F568,2)</f>
        <v>0</v>
      </c>
      <c r="H568" s="186"/>
      <c r="I568" s="187">
        <f>ROUND(E568*H568,2)</f>
        <v>0</v>
      </c>
      <c r="J568" s="186"/>
      <c r="K568" s="187">
        <f>ROUND(E568*J568,2)</f>
        <v>0</v>
      </c>
      <c r="L568" s="187">
        <v>21</v>
      </c>
      <c r="M568" s="187">
        <f>G568*(1+L568/100)</f>
        <v>0</v>
      </c>
      <c r="N568" s="185">
        <v>0</v>
      </c>
      <c r="O568" s="185">
        <f>ROUND(E568*N568,2)</f>
        <v>0</v>
      </c>
      <c r="P568" s="185">
        <v>0</v>
      </c>
      <c r="Q568" s="185">
        <f>ROUND(E568*P568,2)</f>
        <v>0</v>
      </c>
      <c r="R568" s="187" t="s">
        <v>450</v>
      </c>
      <c r="S568" s="187" t="s">
        <v>164</v>
      </c>
      <c r="T568" s="188" t="s">
        <v>165</v>
      </c>
      <c r="U568" s="160">
        <v>0</v>
      </c>
      <c r="V568" s="160">
        <f>ROUND(E568*U568,2)</f>
        <v>0</v>
      </c>
      <c r="W568" s="160"/>
      <c r="X568" s="160" t="s">
        <v>548</v>
      </c>
      <c r="Y568" s="160" t="s">
        <v>539</v>
      </c>
      <c r="Z568" s="149"/>
      <c r="AA568" s="149"/>
      <c r="AB568" s="149"/>
      <c r="AC568" s="149"/>
      <c r="AD568" s="149"/>
      <c r="AE568" s="149"/>
      <c r="AF568" s="149"/>
      <c r="AG568" s="149" t="s">
        <v>549</v>
      </c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x14ac:dyDescent="0.2">
      <c r="A569" s="167" t="s">
        <v>158</v>
      </c>
      <c r="B569" s="168" t="s">
        <v>93</v>
      </c>
      <c r="C569" s="190" t="s">
        <v>94</v>
      </c>
      <c r="D569" s="169"/>
      <c r="E569" s="170"/>
      <c r="F569" s="171"/>
      <c r="G569" s="171">
        <f>SUMIF(AG570:AG573,"&lt;&gt;NOR",G570:G573)</f>
        <v>0</v>
      </c>
      <c r="H569" s="171"/>
      <c r="I569" s="171">
        <f>SUM(I570:I573)</f>
        <v>0</v>
      </c>
      <c r="J569" s="171"/>
      <c r="K569" s="171">
        <f>SUM(K570:K573)</f>
        <v>0</v>
      </c>
      <c r="L569" s="171"/>
      <c r="M569" s="171">
        <f>SUM(M570:M573)</f>
        <v>0</v>
      </c>
      <c r="N569" s="170"/>
      <c r="O569" s="170">
        <f>SUM(O570:O573)</f>
        <v>0</v>
      </c>
      <c r="P569" s="170"/>
      <c r="Q569" s="170">
        <f>SUM(Q570:Q573)</f>
        <v>0</v>
      </c>
      <c r="R569" s="171"/>
      <c r="S569" s="171"/>
      <c r="T569" s="172"/>
      <c r="U569" s="166"/>
      <c r="V569" s="166">
        <f>SUM(V570:V573)</f>
        <v>0</v>
      </c>
      <c r="W569" s="166"/>
      <c r="X569" s="166"/>
      <c r="Y569" s="166"/>
      <c r="AG569" t="s">
        <v>159</v>
      </c>
    </row>
    <row r="570" spans="1:60" outlineLevel="1" x14ac:dyDescent="0.2">
      <c r="A570" s="174">
        <v>87</v>
      </c>
      <c r="B570" s="175" t="s">
        <v>621</v>
      </c>
      <c r="C570" s="191" t="s">
        <v>622</v>
      </c>
      <c r="D570" s="176" t="s">
        <v>623</v>
      </c>
      <c r="E570" s="177">
        <v>0.63</v>
      </c>
      <c r="F570" s="178"/>
      <c r="G570" s="179">
        <f>ROUND(E570*F570,2)</f>
        <v>0</v>
      </c>
      <c r="H570" s="178"/>
      <c r="I570" s="179">
        <f>ROUND(E570*H570,2)</f>
        <v>0</v>
      </c>
      <c r="J570" s="178"/>
      <c r="K570" s="179">
        <f>ROUND(E570*J570,2)</f>
        <v>0</v>
      </c>
      <c r="L570" s="179">
        <v>21</v>
      </c>
      <c r="M570" s="179">
        <f>G570*(1+L570/100)</f>
        <v>0</v>
      </c>
      <c r="N570" s="177">
        <v>0</v>
      </c>
      <c r="O570" s="177">
        <f>ROUND(E570*N570,2)</f>
        <v>0</v>
      </c>
      <c r="P570" s="177">
        <v>0</v>
      </c>
      <c r="Q570" s="177">
        <f>ROUND(E570*P570,2)</f>
        <v>0</v>
      </c>
      <c r="R570" s="179"/>
      <c r="S570" s="179" t="s">
        <v>184</v>
      </c>
      <c r="T570" s="180" t="s">
        <v>185</v>
      </c>
      <c r="U570" s="160">
        <v>0</v>
      </c>
      <c r="V570" s="160">
        <f>ROUND(E570*U570,2)</f>
        <v>0</v>
      </c>
      <c r="W570" s="160"/>
      <c r="X570" s="160" t="s">
        <v>166</v>
      </c>
      <c r="Y570" s="160" t="s">
        <v>167</v>
      </c>
      <c r="Z570" s="149"/>
      <c r="AA570" s="149"/>
      <c r="AB570" s="149"/>
      <c r="AC570" s="149"/>
      <c r="AD570" s="149"/>
      <c r="AE570" s="149"/>
      <c r="AF570" s="149"/>
      <c r="AG570" s="149" t="s">
        <v>168</v>
      </c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2" x14ac:dyDescent="0.2">
      <c r="A571" s="156"/>
      <c r="B571" s="157"/>
      <c r="C571" s="192" t="s">
        <v>624</v>
      </c>
      <c r="D571" s="162"/>
      <c r="E571" s="163">
        <v>0.63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60"/>
      <c r="Z571" s="149"/>
      <c r="AA571" s="149"/>
      <c r="AB571" s="149"/>
      <c r="AC571" s="149"/>
      <c r="AD571" s="149"/>
      <c r="AE571" s="149"/>
      <c r="AF571" s="149"/>
      <c r="AG571" s="149" t="s">
        <v>172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74">
        <v>88</v>
      </c>
      <c r="B572" s="175" t="s">
        <v>625</v>
      </c>
      <c r="C572" s="191" t="s">
        <v>626</v>
      </c>
      <c r="D572" s="176" t="s">
        <v>229</v>
      </c>
      <c r="E572" s="177">
        <v>15.12</v>
      </c>
      <c r="F572" s="178"/>
      <c r="G572" s="179">
        <f>ROUND(E572*F572,2)</f>
        <v>0</v>
      </c>
      <c r="H572" s="178"/>
      <c r="I572" s="179">
        <f>ROUND(E572*H572,2)</f>
        <v>0</v>
      </c>
      <c r="J572" s="178"/>
      <c r="K572" s="179">
        <f>ROUND(E572*J572,2)</f>
        <v>0</v>
      </c>
      <c r="L572" s="179">
        <v>21</v>
      </c>
      <c r="M572" s="179">
        <f>G572*(1+L572/100)</f>
        <v>0</v>
      </c>
      <c r="N572" s="177">
        <v>0</v>
      </c>
      <c r="O572" s="177">
        <f>ROUND(E572*N572,2)</f>
        <v>0</v>
      </c>
      <c r="P572" s="177">
        <v>0</v>
      </c>
      <c r="Q572" s="177">
        <f>ROUND(E572*P572,2)</f>
        <v>0</v>
      </c>
      <c r="R572" s="179"/>
      <c r="S572" s="179" t="s">
        <v>184</v>
      </c>
      <c r="T572" s="180" t="s">
        <v>185</v>
      </c>
      <c r="U572" s="160">
        <v>0</v>
      </c>
      <c r="V572" s="160">
        <f>ROUND(E572*U572,2)</f>
        <v>0</v>
      </c>
      <c r="W572" s="160"/>
      <c r="X572" s="160" t="s">
        <v>166</v>
      </c>
      <c r="Y572" s="160" t="s">
        <v>167</v>
      </c>
      <c r="Z572" s="149"/>
      <c r="AA572" s="149"/>
      <c r="AB572" s="149"/>
      <c r="AC572" s="149"/>
      <c r="AD572" s="149"/>
      <c r="AE572" s="149"/>
      <c r="AF572" s="149"/>
      <c r="AG572" s="149" t="s">
        <v>168</v>
      </c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2" x14ac:dyDescent="0.2">
      <c r="A573" s="156"/>
      <c r="B573" s="157"/>
      <c r="C573" s="192" t="s">
        <v>627</v>
      </c>
      <c r="D573" s="162"/>
      <c r="E573" s="163">
        <v>15.12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60"/>
      <c r="Z573" s="149"/>
      <c r="AA573" s="149"/>
      <c r="AB573" s="149"/>
      <c r="AC573" s="149"/>
      <c r="AD573" s="149"/>
      <c r="AE573" s="149"/>
      <c r="AF573" s="149"/>
      <c r="AG573" s="149" t="s">
        <v>172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x14ac:dyDescent="0.2">
      <c r="A574" s="167" t="s">
        <v>158</v>
      </c>
      <c r="B574" s="168" t="s">
        <v>95</v>
      </c>
      <c r="C574" s="190" t="s">
        <v>96</v>
      </c>
      <c r="D574" s="169"/>
      <c r="E574" s="170"/>
      <c r="F574" s="171"/>
      <c r="G574" s="171">
        <f>SUMIF(AG575:AG575,"&lt;&gt;NOR",G575:G575)</f>
        <v>0</v>
      </c>
      <c r="H574" s="171"/>
      <c r="I574" s="171">
        <f>SUM(I575:I575)</f>
        <v>0</v>
      </c>
      <c r="J574" s="171"/>
      <c r="K574" s="171">
        <f>SUM(K575:K575)</f>
        <v>0</v>
      </c>
      <c r="L574" s="171"/>
      <c r="M574" s="171">
        <f>SUM(M575:M575)</f>
        <v>0</v>
      </c>
      <c r="N574" s="170"/>
      <c r="O574" s="170">
        <f>SUM(O575:O575)</f>
        <v>0</v>
      </c>
      <c r="P574" s="170"/>
      <c r="Q574" s="170">
        <f>SUM(Q575:Q575)</f>
        <v>0</v>
      </c>
      <c r="R574" s="171"/>
      <c r="S574" s="171"/>
      <c r="T574" s="172"/>
      <c r="U574" s="166"/>
      <c r="V574" s="166">
        <f>SUM(V575:V575)</f>
        <v>0</v>
      </c>
      <c r="W574" s="166"/>
      <c r="X574" s="166"/>
      <c r="Y574" s="166"/>
      <c r="AG574" t="s">
        <v>159</v>
      </c>
    </row>
    <row r="575" spans="1:60" outlineLevel="1" x14ac:dyDescent="0.2">
      <c r="A575" s="182">
        <v>89</v>
      </c>
      <c r="B575" s="183" t="s">
        <v>628</v>
      </c>
      <c r="C575" s="193" t="s">
        <v>629</v>
      </c>
      <c r="D575" s="184" t="s">
        <v>623</v>
      </c>
      <c r="E575" s="185">
        <v>1</v>
      </c>
      <c r="F575" s="186"/>
      <c r="G575" s="187">
        <f>ROUND(E575*F575,2)</f>
        <v>0</v>
      </c>
      <c r="H575" s="186"/>
      <c r="I575" s="187">
        <f>ROUND(E575*H575,2)</f>
        <v>0</v>
      </c>
      <c r="J575" s="186"/>
      <c r="K575" s="187">
        <f>ROUND(E575*J575,2)</f>
        <v>0</v>
      </c>
      <c r="L575" s="187">
        <v>21</v>
      </c>
      <c r="M575" s="187">
        <f>G575*(1+L575/100)</f>
        <v>0</v>
      </c>
      <c r="N575" s="185">
        <v>0</v>
      </c>
      <c r="O575" s="185">
        <f>ROUND(E575*N575,2)</f>
        <v>0</v>
      </c>
      <c r="P575" s="185">
        <v>0</v>
      </c>
      <c r="Q575" s="185">
        <f>ROUND(E575*P575,2)</f>
        <v>0</v>
      </c>
      <c r="R575" s="187"/>
      <c r="S575" s="187" t="s">
        <v>184</v>
      </c>
      <c r="T575" s="188" t="s">
        <v>185</v>
      </c>
      <c r="U575" s="160">
        <v>0</v>
      </c>
      <c r="V575" s="160">
        <f>ROUND(E575*U575,2)</f>
        <v>0</v>
      </c>
      <c r="W575" s="160"/>
      <c r="X575" s="160" t="s">
        <v>166</v>
      </c>
      <c r="Y575" s="160" t="s">
        <v>539</v>
      </c>
      <c r="Z575" s="149"/>
      <c r="AA575" s="149"/>
      <c r="AB575" s="149"/>
      <c r="AC575" s="149"/>
      <c r="AD575" s="149"/>
      <c r="AE575" s="149"/>
      <c r="AF575" s="149"/>
      <c r="AG575" s="149" t="s">
        <v>168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x14ac:dyDescent="0.2">
      <c r="A576" s="167" t="s">
        <v>158</v>
      </c>
      <c r="B576" s="168" t="s">
        <v>97</v>
      </c>
      <c r="C576" s="190" t="s">
        <v>98</v>
      </c>
      <c r="D576" s="169"/>
      <c r="E576" s="170"/>
      <c r="F576" s="171"/>
      <c r="G576" s="171">
        <f>SUMIF(AG577:AG598,"&lt;&gt;NOR",G577:G598)</f>
        <v>0</v>
      </c>
      <c r="H576" s="171"/>
      <c r="I576" s="171">
        <f>SUM(I577:I598)</f>
        <v>0</v>
      </c>
      <c r="J576" s="171"/>
      <c r="K576" s="171">
        <f>SUM(K577:K598)</f>
        <v>0</v>
      </c>
      <c r="L576" s="171"/>
      <c r="M576" s="171">
        <f>SUM(M577:M598)</f>
        <v>0</v>
      </c>
      <c r="N576" s="170"/>
      <c r="O576" s="170">
        <f>SUM(O577:O598)</f>
        <v>0</v>
      </c>
      <c r="P576" s="170"/>
      <c r="Q576" s="170">
        <f>SUM(Q577:Q598)</f>
        <v>0.11</v>
      </c>
      <c r="R576" s="171"/>
      <c r="S576" s="171"/>
      <c r="T576" s="172"/>
      <c r="U576" s="166"/>
      <c r="V576" s="166">
        <f>SUM(V577:V598)</f>
        <v>2.1300000000000003</v>
      </c>
      <c r="W576" s="166"/>
      <c r="X576" s="166"/>
      <c r="Y576" s="166"/>
      <c r="AG576" t="s">
        <v>159</v>
      </c>
    </row>
    <row r="577" spans="1:60" outlineLevel="1" x14ac:dyDescent="0.2">
      <c r="A577" s="174">
        <v>90</v>
      </c>
      <c r="B577" s="175" t="s">
        <v>630</v>
      </c>
      <c r="C577" s="191" t="s">
        <v>631</v>
      </c>
      <c r="D577" s="176" t="s">
        <v>623</v>
      </c>
      <c r="E577" s="177">
        <v>0.63</v>
      </c>
      <c r="F577" s="178"/>
      <c r="G577" s="179">
        <f>ROUND(E577*F577,2)</f>
        <v>0</v>
      </c>
      <c r="H577" s="178"/>
      <c r="I577" s="179">
        <f>ROUND(E577*H577,2)</f>
        <v>0</v>
      </c>
      <c r="J577" s="178"/>
      <c r="K577" s="179">
        <f>ROUND(E577*J577,2)</f>
        <v>0</v>
      </c>
      <c r="L577" s="179">
        <v>21</v>
      </c>
      <c r="M577" s="179">
        <f>G577*(1+L577/100)</f>
        <v>0</v>
      </c>
      <c r="N577" s="177">
        <v>0</v>
      </c>
      <c r="O577" s="177">
        <f>ROUND(E577*N577,2)</f>
        <v>0</v>
      </c>
      <c r="P577" s="177">
        <v>3.4200000000000001E-2</v>
      </c>
      <c r="Q577" s="177">
        <f>ROUND(E577*P577,2)</f>
        <v>0.02</v>
      </c>
      <c r="R577" s="179" t="s">
        <v>632</v>
      </c>
      <c r="S577" s="179" t="s">
        <v>164</v>
      </c>
      <c r="T577" s="180" t="s">
        <v>165</v>
      </c>
      <c r="U577" s="160">
        <v>0.46500000000000002</v>
      </c>
      <c r="V577" s="160">
        <f>ROUND(E577*U577,2)</f>
        <v>0.28999999999999998</v>
      </c>
      <c r="W577" s="160"/>
      <c r="X577" s="160" t="s">
        <v>166</v>
      </c>
      <c r="Y577" s="160" t="s">
        <v>167</v>
      </c>
      <c r="Z577" s="149"/>
      <c r="AA577" s="149"/>
      <c r="AB577" s="149"/>
      <c r="AC577" s="149"/>
      <c r="AD577" s="149"/>
      <c r="AE577" s="149"/>
      <c r="AF577" s="149"/>
      <c r="AG577" s="149" t="s">
        <v>168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2" x14ac:dyDescent="0.2">
      <c r="A578" s="156"/>
      <c r="B578" s="157"/>
      <c r="C578" s="192" t="s">
        <v>633</v>
      </c>
      <c r="D578" s="162"/>
      <c r="E578" s="163">
        <v>0.63</v>
      </c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60"/>
      <c r="Z578" s="149"/>
      <c r="AA578" s="149"/>
      <c r="AB578" s="149"/>
      <c r="AC578" s="149"/>
      <c r="AD578" s="149"/>
      <c r="AE578" s="149"/>
      <c r="AF578" s="149"/>
      <c r="AG578" s="149" t="s">
        <v>172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74">
        <v>91</v>
      </c>
      <c r="B579" s="175" t="s">
        <v>634</v>
      </c>
      <c r="C579" s="191" t="s">
        <v>635</v>
      </c>
      <c r="D579" s="176" t="s">
        <v>623</v>
      </c>
      <c r="E579" s="177">
        <v>0.63</v>
      </c>
      <c r="F579" s="178"/>
      <c r="G579" s="179">
        <f>ROUND(E579*F579,2)</f>
        <v>0</v>
      </c>
      <c r="H579" s="178"/>
      <c r="I579" s="179">
        <f>ROUND(E579*H579,2)</f>
        <v>0</v>
      </c>
      <c r="J579" s="178"/>
      <c r="K579" s="179">
        <f>ROUND(E579*J579,2)</f>
        <v>0</v>
      </c>
      <c r="L579" s="179">
        <v>21</v>
      </c>
      <c r="M579" s="179">
        <f>G579*(1+L579/100)</f>
        <v>0</v>
      </c>
      <c r="N579" s="177">
        <v>0</v>
      </c>
      <c r="O579" s="177">
        <f>ROUND(E579*N579,2)</f>
        <v>0</v>
      </c>
      <c r="P579" s="177">
        <v>1.9460000000000002E-2</v>
      </c>
      <c r="Q579" s="177">
        <f>ROUND(E579*P579,2)</f>
        <v>0.01</v>
      </c>
      <c r="R579" s="179" t="s">
        <v>632</v>
      </c>
      <c r="S579" s="179" t="s">
        <v>164</v>
      </c>
      <c r="T579" s="180" t="s">
        <v>165</v>
      </c>
      <c r="U579" s="160">
        <v>0.38200000000000001</v>
      </c>
      <c r="V579" s="160">
        <f>ROUND(E579*U579,2)</f>
        <v>0.24</v>
      </c>
      <c r="W579" s="160"/>
      <c r="X579" s="160" t="s">
        <v>166</v>
      </c>
      <c r="Y579" s="160" t="s">
        <v>167</v>
      </c>
      <c r="Z579" s="149"/>
      <c r="AA579" s="149"/>
      <c r="AB579" s="149"/>
      <c r="AC579" s="149"/>
      <c r="AD579" s="149"/>
      <c r="AE579" s="149"/>
      <c r="AF579" s="149"/>
      <c r="AG579" s="149" t="s">
        <v>168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2" x14ac:dyDescent="0.2">
      <c r="A580" s="156"/>
      <c r="B580" s="157"/>
      <c r="C580" s="192" t="s">
        <v>633</v>
      </c>
      <c r="D580" s="162"/>
      <c r="E580" s="163">
        <v>0.63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49"/>
      <c r="AA580" s="149"/>
      <c r="AB580" s="149"/>
      <c r="AC580" s="149"/>
      <c r="AD580" s="149"/>
      <c r="AE580" s="149"/>
      <c r="AF580" s="149"/>
      <c r="AG580" s="149" t="s">
        <v>172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74">
        <v>92</v>
      </c>
      <c r="B581" s="175" t="s">
        <v>636</v>
      </c>
      <c r="C581" s="191" t="s">
        <v>637</v>
      </c>
      <c r="D581" s="176" t="s">
        <v>623</v>
      </c>
      <c r="E581" s="177">
        <v>0.63</v>
      </c>
      <c r="F581" s="178"/>
      <c r="G581" s="179">
        <f>ROUND(E581*F581,2)</f>
        <v>0</v>
      </c>
      <c r="H581" s="178"/>
      <c r="I581" s="179">
        <f>ROUND(E581*H581,2)</f>
        <v>0</v>
      </c>
      <c r="J581" s="178"/>
      <c r="K581" s="179">
        <f>ROUND(E581*J581,2)</f>
        <v>0</v>
      </c>
      <c r="L581" s="179">
        <v>21</v>
      </c>
      <c r="M581" s="179">
        <f>G581*(1+L581/100)</f>
        <v>0</v>
      </c>
      <c r="N581" s="177">
        <v>0</v>
      </c>
      <c r="O581" s="177">
        <f>ROUND(E581*N581,2)</f>
        <v>0</v>
      </c>
      <c r="P581" s="177">
        <v>8.7999999999999995E-2</v>
      </c>
      <c r="Q581" s="177">
        <f>ROUND(E581*P581,2)</f>
        <v>0.06</v>
      </c>
      <c r="R581" s="179" t="s">
        <v>632</v>
      </c>
      <c r="S581" s="179" t="s">
        <v>164</v>
      </c>
      <c r="T581" s="180" t="s">
        <v>165</v>
      </c>
      <c r="U581" s="160">
        <v>0.69299999999999995</v>
      </c>
      <c r="V581" s="160">
        <f>ROUND(E581*U581,2)</f>
        <v>0.44</v>
      </c>
      <c r="W581" s="160"/>
      <c r="X581" s="160" t="s">
        <v>166</v>
      </c>
      <c r="Y581" s="160" t="s">
        <v>167</v>
      </c>
      <c r="Z581" s="149"/>
      <c r="AA581" s="149"/>
      <c r="AB581" s="149"/>
      <c r="AC581" s="149"/>
      <c r="AD581" s="149"/>
      <c r="AE581" s="149"/>
      <c r="AF581" s="149"/>
      <c r="AG581" s="149" t="s">
        <v>168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2" x14ac:dyDescent="0.2">
      <c r="A582" s="156"/>
      <c r="B582" s="157"/>
      <c r="C582" s="192" t="s">
        <v>633</v>
      </c>
      <c r="D582" s="162"/>
      <c r="E582" s="163">
        <v>0.63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49"/>
      <c r="AA582" s="149"/>
      <c r="AB582" s="149"/>
      <c r="AC582" s="149"/>
      <c r="AD582" s="149"/>
      <c r="AE582" s="149"/>
      <c r="AF582" s="149"/>
      <c r="AG582" s="149" t="s">
        <v>172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74">
        <v>93</v>
      </c>
      <c r="B583" s="175" t="s">
        <v>638</v>
      </c>
      <c r="C583" s="191" t="s">
        <v>639</v>
      </c>
      <c r="D583" s="176" t="s">
        <v>623</v>
      </c>
      <c r="E583" s="177">
        <v>0.63</v>
      </c>
      <c r="F583" s="178"/>
      <c r="G583" s="179">
        <f>ROUND(E583*F583,2)</f>
        <v>0</v>
      </c>
      <c r="H583" s="178"/>
      <c r="I583" s="179">
        <f>ROUND(E583*H583,2)</f>
        <v>0</v>
      </c>
      <c r="J583" s="178"/>
      <c r="K583" s="179">
        <f>ROUND(E583*J583,2)</f>
        <v>0</v>
      </c>
      <c r="L583" s="179">
        <v>21</v>
      </c>
      <c r="M583" s="179">
        <f>G583*(1+L583/100)</f>
        <v>0</v>
      </c>
      <c r="N583" s="177">
        <v>0</v>
      </c>
      <c r="O583" s="177">
        <f>ROUND(E583*N583,2)</f>
        <v>0</v>
      </c>
      <c r="P583" s="177">
        <v>2.4500000000000001E-2</v>
      </c>
      <c r="Q583" s="177">
        <f>ROUND(E583*P583,2)</f>
        <v>0.02</v>
      </c>
      <c r="R583" s="179" t="s">
        <v>632</v>
      </c>
      <c r="S583" s="179" t="s">
        <v>164</v>
      </c>
      <c r="T583" s="180" t="s">
        <v>165</v>
      </c>
      <c r="U583" s="160">
        <v>0.38300000000000001</v>
      </c>
      <c r="V583" s="160">
        <f>ROUND(E583*U583,2)</f>
        <v>0.24</v>
      </c>
      <c r="W583" s="160"/>
      <c r="X583" s="160" t="s">
        <v>166</v>
      </c>
      <c r="Y583" s="160" t="s">
        <v>167</v>
      </c>
      <c r="Z583" s="149"/>
      <c r="AA583" s="149"/>
      <c r="AB583" s="149"/>
      <c r="AC583" s="149"/>
      <c r="AD583" s="149"/>
      <c r="AE583" s="149"/>
      <c r="AF583" s="149"/>
      <c r="AG583" s="149" t="s">
        <v>168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2" x14ac:dyDescent="0.2">
      <c r="A584" s="156"/>
      <c r="B584" s="157"/>
      <c r="C584" s="192" t="s">
        <v>633</v>
      </c>
      <c r="D584" s="162"/>
      <c r="E584" s="163">
        <v>0.63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60"/>
      <c r="Z584" s="149"/>
      <c r="AA584" s="149"/>
      <c r="AB584" s="149"/>
      <c r="AC584" s="149"/>
      <c r="AD584" s="149"/>
      <c r="AE584" s="149"/>
      <c r="AF584" s="149"/>
      <c r="AG584" s="149" t="s">
        <v>172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74">
        <v>94</v>
      </c>
      <c r="B585" s="175" t="s">
        <v>640</v>
      </c>
      <c r="C585" s="191" t="s">
        <v>641</v>
      </c>
      <c r="D585" s="176" t="s">
        <v>623</v>
      </c>
      <c r="E585" s="177">
        <v>0.63</v>
      </c>
      <c r="F585" s="178"/>
      <c r="G585" s="179">
        <f>ROUND(E585*F585,2)</f>
        <v>0</v>
      </c>
      <c r="H585" s="178"/>
      <c r="I585" s="179">
        <f>ROUND(E585*H585,2)</f>
        <v>0</v>
      </c>
      <c r="J585" s="178"/>
      <c r="K585" s="179">
        <f>ROUND(E585*J585,2)</f>
        <v>0</v>
      </c>
      <c r="L585" s="179">
        <v>21</v>
      </c>
      <c r="M585" s="179">
        <f>G585*(1+L585/100)</f>
        <v>0</v>
      </c>
      <c r="N585" s="177">
        <v>0</v>
      </c>
      <c r="O585" s="177">
        <f>ROUND(E585*N585,2)</f>
        <v>0</v>
      </c>
      <c r="P585" s="177">
        <v>1.56E-3</v>
      </c>
      <c r="Q585" s="177">
        <f>ROUND(E585*P585,2)</f>
        <v>0</v>
      </c>
      <c r="R585" s="179" t="s">
        <v>632</v>
      </c>
      <c r="S585" s="179" t="s">
        <v>164</v>
      </c>
      <c r="T585" s="180" t="s">
        <v>165</v>
      </c>
      <c r="U585" s="160">
        <v>0.217</v>
      </c>
      <c r="V585" s="160">
        <f>ROUND(E585*U585,2)</f>
        <v>0.14000000000000001</v>
      </c>
      <c r="W585" s="160"/>
      <c r="X585" s="160" t="s">
        <v>166</v>
      </c>
      <c r="Y585" s="160" t="s">
        <v>167</v>
      </c>
      <c r="Z585" s="149"/>
      <c r="AA585" s="149"/>
      <c r="AB585" s="149"/>
      <c r="AC585" s="149"/>
      <c r="AD585" s="149"/>
      <c r="AE585" s="149"/>
      <c r="AF585" s="149"/>
      <c r="AG585" s="149" t="s">
        <v>168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2" x14ac:dyDescent="0.2">
      <c r="A586" s="156"/>
      <c r="B586" s="157"/>
      <c r="C586" s="192" t="s">
        <v>633</v>
      </c>
      <c r="D586" s="162"/>
      <c r="E586" s="163">
        <v>0.63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49"/>
      <c r="AA586" s="149"/>
      <c r="AB586" s="149"/>
      <c r="AC586" s="149"/>
      <c r="AD586" s="149"/>
      <c r="AE586" s="149"/>
      <c r="AF586" s="149"/>
      <c r="AG586" s="149" t="s">
        <v>172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74">
        <v>95</v>
      </c>
      <c r="B587" s="175" t="s">
        <v>642</v>
      </c>
      <c r="C587" s="191" t="s">
        <v>643</v>
      </c>
      <c r="D587" s="176" t="s">
        <v>623</v>
      </c>
      <c r="E587" s="177">
        <v>0.63</v>
      </c>
      <c r="F587" s="178"/>
      <c r="G587" s="179">
        <f>ROUND(E587*F587,2)</f>
        <v>0</v>
      </c>
      <c r="H587" s="178"/>
      <c r="I587" s="179">
        <f>ROUND(E587*H587,2)</f>
        <v>0</v>
      </c>
      <c r="J587" s="178"/>
      <c r="K587" s="179">
        <f>ROUND(E587*J587,2)</f>
        <v>0</v>
      </c>
      <c r="L587" s="179">
        <v>21</v>
      </c>
      <c r="M587" s="179">
        <f>G587*(1+L587/100)</f>
        <v>0</v>
      </c>
      <c r="N587" s="177">
        <v>0</v>
      </c>
      <c r="O587" s="177">
        <f>ROUND(E587*N587,2)</f>
        <v>0</v>
      </c>
      <c r="P587" s="177">
        <v>8.5999999999999998E-4</v>
      </c>
      <c r="Q587" s="177">
        <f>ROUND(E587*P587,2)</f>
        <v>0</v>
      </c>
      <c r="R587" s="179" t="s">
        <v>632</v>
      </c>
      <c r="S587" s="179" t="s">
        <v>164</v>
      </c>
      <c r="T587" s="180" t="s">
        <v>165</v>
      </c>
      <c r="U587" s="160">
        <v>0.222</v>
      </c>
      <c r="V587" s="160">
        <f>ROUND(E587*U587,2)</f>
        <v>0.14000000000000001</v>
      </c>
      <c r="W587" s="160"/>
      <c r="X587" s="160" t="s">
        <v>166</v>
      </c>
      <c r="Y587" s="160" t="s">
        <v>167</v>
      </c>
      <c r="Z587" s="149"/>
      <c r="AA587" s="149"/>
      <c r="AB587" s="149"/>
      <c r="AC587" s="149"/>
      <c r="AD587" s="149"/>
      <c r="AE587" s="149"/>
      <c r="AF587" s="149"/>
      <c r="AG587" s="149" t="s">
        <v>168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2" x14ac:dyDescent="0.2">
      <c r="A588" s="156"/>
      <c r="B588" s="157"/>
      <c r="C588" s="192" t="s">
        <v>633</v>
      </c>
      <c r="D588" s="162"/>
      <c r="E588" s="163">
        <v>0.63</v>
      </c>
      <c r="F588" s="160"/>
      <c r="G588" s="16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49"/>
      <c r="AA588" s="149"/>
      <c r="AB588" s="149"/>
      <c r="AC588" s="149"/>
      <c r="AD588" s="149"/>
      <c r="AE588" s="149"/>
      <c r="AF588" s="149"/>
      <c r="AG588" s="149" t="s">
        <v>172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56">
        <v>96</v>
      </c>
      <c r="B589" s="157" t="s">
        <v>644</v>
      </c>
      <c r="C589" s="194" t="s">
        <v>645</v>
      </c>
      <c r="D589" s="158" t="s">
        <v>0</v>
      </c>
      <c r="E589" s="189"/>
      <c r="F589" s="161"/>
      <c r="G589" s="160">
        <f>ROUND(E589*F589,2)</f>
        <v>0</v>
      </c>
      <c r="H589" s="161"/>
      <c r="I589" s="160">
        <f>ROUND(E589*H589,2)</f>
        <v>0</v>
      </c>
      <c r="J589" s="161"/>
      <c r="K589" s="160">
        <f>ROUND(E589*J589,2)</f>
        <v>0</v>
      </c>
      <c r="L589" s="160">
        <v>21</v>
      </c>
      <c r="M589" s="160">
        <f>G589*(1+L589/100)</f>
        <v>0</v>
      </c>
      <c r="N589" s="159">
        <v>0</v>
      </c>
      <c r="O589" s="159">
        <f>ROUND(E589*N589,2)</f>
        <v>0</v>
      </c>
      <c r="P589" s="159">
        <v>0</v>
      </c>
      <c r="Q589" s="159">
        <f>ROUND(E589*P589,2)</f>
        <v>0</v>
      </c>
      <c r="R589" s="160" t="s">
        <v>632</v>
      </c>
      <c r="S589" s="160" t="s">
        <v>164</v>
      </c>
      <c r="T589" s="160" t="s">
        <v>165</v>
      </c>
      <c r="U589" s="160">
        <v>0</v>
      </c>
      <c r="V589" s="160">
        <f>ROUND(E589*U589,2)</f>
        <v>0</v>
      </c>
      <c r="W589" s="160"/>
      <c r="X589" s="160" t="s">
        <v>563</v>
      </c>
      <c r="Y589" s="160" t="s">
        <v>539</v>
      </c>
      <c r="Z589" s="149"/>
      <c r="AA589" s="149"/>
      <c r="AB589" s="149"/>
      <c r="AC589" s="149"/>
      <c r="AD589" s="149"/>
      <c r="AE589" s="149"/>
      <c r="AF589" s="149"/>
      <c r="AG589" s="149" t="s">
        <v>564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2" x14ac:dyDescent="0.2">
      <c r="A590" s="156"/>
      <c r="B590" s="157"/>
      <c r="C590" s="269" t="s">
        <v>646</v>
      </c>
      <c r="D590" s="270"/>
      <c r="E590" s="270"/>
      <c r="F590" s="270"/>
      <c r="G590" s="27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60"/>
      <c r="Z590" s="149"/>
      <c r="AA590" s="149"/>
      <c r="AB590" s="149"/>
      <c r="AC590" s="149"/>
      <c r="AD590" s="149"/>
      <c r="AE590" s="149"/>
      <c r="AF590" s="149"/>
      <c r="AG590" s="149" t="s">
        <v>170</v>
      </c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ht="22.5" outlineLevel="1" x14ac:dyDescent="0.2">
      <c r="A591" s="182">
        <v>97</v>
      </c>
      <c r="B591" s="183" t="s">
        <v>546</v>
      </c>
      <c r="C591" s="193" t="s">
        <v>547</v>
      </c>
      <c r="D591" s="184" t="s">
        <v>317</v>
      </c>
      <c r="E591" s="185">
        <v>0.10621</v>
      </c>
      <c r="F591" s="186"/>
      <c r="G591" s="187">
        <f>ROUND(E591*F591,2)</f>
        <v>0</v>
      </c>
      <c r="H591" s="186"/>
      <c r="I591" s="187">
        <f>ROUND(E591*H591,2)</f>
        <v>0</v>
      </c>
      <c r="J591" s="186"/>
      <c r="K591" s="187">
        <f>ROUND(E591*J591,2)</f>
        <v>0</v>
      </c>
      <c r="L591" s="187">
        <v>21</v>
      </c>
      <c r="M591" s="187">
        <f>G591*(1+L591/100)</f>
        <v>0</v>
      </c>
      <c r="N591" s="185">
        <v>0</v>
      </c>
      <c r="O591" s="185">
        <f>ROUND(E591*N591,2)</f>
        <v>0</v>
      </c>
      <c r="P591" s="185">
        <v>0</v>
      </c>
      <c r="Q591" s="185">
        <f>ROUND(E591*P591,2)</f>
        <v>0</v>
      </c>
      <c r="R591" s="187" t="s">
        <v>450</v>
      </c>
      <c r="S591" s="187" t="s">
        <v>164</v>
      </c>
      <c r="T591" s="188" t="s">
        <v>165</v>
      </c>
      <c r="U591" s="160">
        <v>0.93300000000000005</v>
      </c>
      <c r="V591" s="160">
        <f>ROUND(E591*U591,2)</f>
        <v>0.1</v>
      </c>
      <c r="W591" s="160"/>
      <c r="X591" s="160" t="s">
        <v>548</v>
      </c>
      <c r="Y591" s="160" t="s">
        <v>539</v>
      </c>
      <c r="Z591" s="149"/>
      <c r="AA591" s="149"/>
      <c r="AB591" s="149"/>
      <c r="AC591" s="149"/>
      <c r="AD591" s="149"/>
      <c r="AE591" s="149"/>
      <c r="AF591" s="149"/>
      <c r="AG591" s="149" t="s">
        <v>549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82">
        <v>98</v>
      </c>
      <c r="B592" s="183" t="s">
        <v>550</v>
      </c>
      <c r="C592" s="193" t="s">
        <v>551</v>
      </c>
      <c r="D592" s="184" t="s">
        <v>317</v>
      </c>
      <c r="E592" s="185">
        <v>0.53103</v>
      </c>
      <c r="F592" s="186"/>
      <c r="G592" s="187">
        <f>ROUND(E592*F592,2)</f>
        <v>0</v>
      </c>
      <c r="H592" s="186"/>
      <c r="I592" s="187">
        <f>ROUND(E592*H592,2)</f>
        <v>0</v>
      </c>
      <c r="J592" s="186"/>
      <c r="K592" s="187">
        <f>ROUND(E592*J592,2)</f>
        <v>0</v>
      </c>
      <c r="L592" s="187">
        <v>21</v>
      </c>
      <c r="M592" s="187">
        <f>G592*(1+L592/100)</f>
        <v>0</v>
      </c>
      <c r="N592" s="185">
        <v>0</v>
      </c>
      <c r="O592" s="185">
        <f>ROUND(E592*N592,2)</f>
        <v>0</v>
      </c>
      <c r="P592" s="185">
        <v>0</v>
      </c>
      <c r="Q592" s="185">
        <f>ROUND(E592*P592,2)</f>
        <v>0</v>
      </c>
      <c r="R592" s="187" t="s">
        <v>450</v>
      </c>
      <c r="S592" s="187" t="s">
        <v>164</v>
      </c>
      <c r="T592" s="188" t="s">
        <v>165</v>
      </c>
      <c r="U592" s="160">
        <v>0.65300000000000002</v>
      </c>
      <c r="V592" s="160">
        <f>ROUND(E592*U592,2)</f>
        <v>0.35</v>
      </c>
      <c r="W592" s="160"/>
      <c r="X592" s="160" t="s">
        <v>548</v>
      </c>
      <c r="Y592" s="160" t="s">
        <v>539</v>
      </c>
      <c r="Z592" s="149"/>
      <c r="AA592" s="149"/>
      <c r="AB592" s="149"/>
      <c r="AC592" s="149"/>
      <c r="AD592" s="149"/>
      <c r="AE592" s="149"/>
      <c r="AF592" s="149"/>
      <c r="AG592" s="149" t="s">
        <v>549</v>
      </c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74">
        <v>99</v>
      </c>
      <c r="B593" s="175" t="s">
        <v>552</v>
      </c>
      <c r="C593" s="191" t="s">
        <v>553</v>
      </c>
      <c r="D593" s="176" t="s">
        <v>317</v>
      </c>
      <c r="E593" s="177">
        <v>0.10621</v>
      </c>
      <c r="F593" s="178"/>
      <c r="G593" s="179">
        <f>ROUND(E593*F593,2)</f>
        <v>0</v>
      </c>
      <c r="H593" s="178"/>
      <c r="I593" s="179">
        <f>ROUND(E593*H593,2)</f>
        <v>0</v>
      </c>
      <c r="J593" s="178"/>
      <c r="K593" s="179">
        <f>ROUND(E593*J593,2)</f>
        <v>0</v>
      </c>
      <c r="L593" s="179">
        <v>21</v>
      </c>
      <c r="M593" s="179">
        <f>G593*(1+L593/100)</f>
        <v>0</v>
      </c>
      <c r="N593" s="177">
        <v>0</v>
      </c>
      <c r="O593" s="177">
        <f>ROUND(E593*N593,2)</f>
        <v>0</v>
      </c>
      <c r="P593" s="177">
        <v>0</v>
      </c>
      <c r="Q593" s="177">
        <f>ROUND(E593*P593,2)</f>
        <v>0</v>
      </c>
      <c r="R593" s="179" t="s">
        <v>450</v>
      </c>
      <c r="S593" s="179" t="s">
        <v>164</v>
      </c>
      <c r="T593" s="180" t="s">
        <v>165</v>
      </c>
      <c r="U593" s="160">
        <v>0.49</v>
      </c>
      <c r="V593" s="160">
        <f>ROUND(E593*U593,2)</f>
        <v>0.05</v>
      </c>
      <c r="W593" s="160"/>
      <c r="X593" s="160" t="s">
        <v>548</v>
      </c>
      <c r="Y593" s="160" t="s">
        <v>539</v>
      </c>
      <c r="Z593" s="149"/>
      <c r="AA593" s="149"/>
      <c r="AB593" s="149"/>
      <c r="AC593" s="149"/>
      <c r="AD593" s="149"/>
      <c r="AE593" s="149"/>
      <c r="AF593" s="149"/>
      <c r="AG593" s="149" t="s">
        <v>549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2" x14ac:dyDescent="0.2">
      <c r="A594" s="156"/>
      <c r="B594" s="157"/>
      <c r="C594" s="265" t="s">
        <v>554</v>
      </c>
      <c r="D594" s="266"/>
      <c r="E594" s="266"/>
      <c r="F594" s="266"/>
      <c r="G594" s="266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60"/>
      <c r="Z594" s="149"/>
      <c r="AA594" s="149"/>
      <c r="AB594" s="149"/>
      <c r="AC594" s="149"/>
      <c r="AD594" s="149"/>
      <c r="AE594" s="149"/>
      <c r="AF594" s="149"/>
      <c r="AG594" s="149" t="s">
        <v>205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82">
        <v>100</v>
      </c>
      <c r="B595" s="183" t="s">
        <v>555</v>
      </c>
      <c r="C595" s="193" t="s">
        <v>556</v>
      </c>
      <c r="D595" s="184" t="s">
        <v>317</v>
      </c>
      <c r="E595" s="185">
        <v>2.0179</v>
      </c>
      <c r="F595" s="186"/>
      <c r="G595" s="187">
        <f>ROUND(E595*F595,2)</f>
        <v>0</v>
      </c>
      <c r="H595" s="186"/>
      <c r="I595" s="187">
        <f>ROUND(E595*H595,2)</f>
        <v>0</v>
      </c>
      <c r="J595" s="186"/>
      <c r="K595" s="187">
        <f>ROUND(E595*J595,2)</f>
        <v>0</v>
      </c>
      <c r="L595" s="187">
        <v>21</v>
      </c>
      <c r="M595" s="187">
        <f>G595*(1+L595/100)</f>
        <v>0</v>
      </c>
      <c r="N595" s="185">
        <v>0</v>
      </c>
      <c r="O595" s="185">
        <f>ROUND(E595*N595,2)</f>
        <v>0</v>
      </c>
      <c r="P595" s="185">
        <v>0</v>
      </c>
      <c r="Q595" s="185">
        <f>ROUND(E595*P595,2)</f>
        <v>0</v>
      </c>
      <c r="R595" s="187" t="s">
        <v>450</v>
      </c>
      <c r="S595" s="187" t="s">
        <v>164</v>
      </c>
      <c r="T595" s="188" t="s">
        <v>165</v>
      </c>
      <c r="U595" s="160">
        <v>0</v>
      </c>
      <c r="V595" s="160">
        <f>ROUND(E595*U595,2)</f>
        <v>0</v>
      </c>
      <c r="W595" s="160"/>
      <c r="X595" s="160" t="s">
        <v>548</v>
      </c>
      <c r="Y595" s="160" t="s">
        <v>539</v>
      </c>
      <c r="Z595" s="149"/>
      <c r="AA595" s="149"/>
      <c r="AB595" s="149"/>
      <c r="AC595" s="149"/>
      <c r="AD595" s="149"/>
      <c r="AE595" s="149"/>
      <c r="AF595" s="149"/>
      <c r="AG595" s="149" t="s">
        <v>549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82">
        <v>101</v>
      </c>
      <c r="B596" s="183" t="s">
        <v>557</v>
      </c>
      <c r="C596" s="193" t="s">
        <v>558</v>
      </c>
      <c r="D596" s="184" t="s">
        <v>317</v>
      </c>
      <c r="E596" s="185">
        <v>0.10621</v>
      </c>
      <c r="F596" s="186"/>
      <c r="G596" s="187">
        <f>ROUND(E596*F596,2)</f>
        <v>0</v>
      </c>
      <c r="H596" s="186"/>
      <c r="I596" s="187">
        <f>ROUND(E596*H596,2)</f>
        <v>0</v>
      </c>
      <c r="J596" s="186"/>
      <c r="K596" s="187">
        <f>ROUND(E596*J596,2)</f>
        <v>0</v>
      </c>
      <c r="L596" s="187">
        <v>21</v>
      </c>
      <c r="M596" s="187">
        <f>G596*(1+L596/100)</f>
        <v>0</v>
      </c>
      <c r="N596" s="185">
        <v>0</v>
      </c>
      <c r="O596" s="185">
        <f>ROUND(E596*N596,2)</f>
        <v>0</v>
      </c>
      <c r="P596" s="185">
        <v>0</v>
      </c>
      <c r="Q596" s="185">
        <f>ROUND(E596*P596,2)</f>
        <v>0</v>
      </c>
      <c r="R596" s="187" t="s">
        <v>450</v>
      </c>
      <c r="S596" s="187" t="s">
        <v>164</v>
      </c>
      <c r="T596" s="188" t="s">
        <v>165</v>
      </c>
      <c r="U596" s="160">
        <v>0.94199999999999995</v>
      </c>
      <c r="V596" s="160">
        <f>ROUND(E596*U596,2)</f>
        <v>0.1</v>
      </c>
      <c r="W596" s="160"/>
      <c r="X596" s="160" t="s">
        <v>548</v>
      </c>
      <c r="Y596" s="160" t="s">
        <v>539</v>
      </c>
      <c r="Z596" s="149"/>
      <c r="AA596" s="149"/>
      <c r="AB596" s="149"/>
      <c r="AC596" s="149"/>
      <c r="AD596" s="149"/>
      <c r="AE596" s="149"/>
      <c r="AF596" s="149"/>
      <c r="AG596" s="149" t="s">
        <v>549</v>
      </c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ht="22.5" outlineLevel="1" x14ac:dyDescent="0.2">
      <c r="A597" s="182">
        <v>102</v>
      </c>
      <c r="B597" s="183" t="s">
        <v>559</v>
      </c>
      <c r="C597" s="193" t="s">
        <v>560</v>
      </c>
      <c r="D597" s="184" t="s">
        <v>317</v>
      </c>
      <c r="E597" s="185">
        <v>0.42481999999999998</v>
      </c>
      <c r="F597" s="186"/>
      <c r="G597" s="187">
        <f>ROUND(E597*F597,2)</f>
        <v>0</v>
      </c>
      <c r="H597" s="186"/>
      <c r="I597" s="187">
        <f>ROUND(E597*H597,2)</f>
        <v>0</v>
      </c>
      <c r="J597" s="186"/>
      <c r="K597" s="187">
        <f>ROUND(E597*J597,2)</f>
        <v>0</v>
      </c>
      <c r="L597" s="187">
        <v>21</v>
      </c>
      <c r="M597" s="187">
        <f>G597*(1+L597/100)</f>
        <v>0</v>
      </c>
      <c r="N597" s="185">
        <v>0</v>
      </c>
      <c r="O597" s="185">
        <f>ROUND(E597*N597,2)</f>
        <v>0</v>
      </c>
      <c r="P597" s="185">
        <v>0</v>
      </c>
      <c r="Q597" s="185">
        <f>ROUND(E597*P597,2)</f>
        <v>0</v>
      </c>
      <c r="R597" s="187" t="s">
        <v>450</v>
      </c>
      <c r="S597" s="187" t="s">
        <v>164</v>
      </c>
      <c r="T597" s="188" t="s">
        <v>165</v>
      </c>
      <c r="U597" s="160">
        <v>0.105</v>
      </c>
      <c r="V597" s="160">
        <f>ROUND(E597*U597,2)</f>
        <v>0.04</v>
      </c>
      <c r="W597" s="160"/>
      <c r="X597" s="160" t="s">
        <v>548</v>
      </c>
      <c r="Y597" s="160" t="s">
        <v>539</v>
      </c>
      <c r="Z597" s="149"/>
      <c r="AA597" s="149"/>
      <c r="AB597" s="149"/>
      <c r="AC597" s="149"/>
      <c r="AD597" s="149"/>
      <c r="AE597" s="149"/>
      <c r="AF597" s="149"/>
      <c r="AG597" s="149" t="s">
        <v>549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ht="22.5" outlineLevel="1" x14ac:dyDescent="0.2">
      <c r="A598" s="182">
        <v>103</v>
      </c>
      <c r="B598" s="183" t="s">
        <v>647</v>
      </c>
      <c r="C598" s="193" t="s">
        <v>648</v>
      </c>
      <c r="D598" s="184" t="s">
        <v>317</v>
      </c>
      <c r="E598" s="185">
        <v>0.10621</v>
      </c>
      <c r="F598" s="186"/>
      <c r="G598" s="187">
        <f>ROUND(E598*F598,2)</f>
        <v>0</v>
      </c>
      <c r="H598" s="186"/>
      <c r="I598" s="187">
        <f>ROUND(E598*H598,2)</f>
        <v>0</v>
      </c>
      <c r="J598" s="186"/>
      <c r="K598" s="187">
        <f>ROUND(E598*J598,2)</f>
        <v>0</v>
      </c>
      <c r="L598" s="187">
        <v>21</v>
      </c>
      <c r="M598" s="187">
        <f>G598*(1+L598/100)</f>
        <v>0</v>
      </c>
      <c r="N598" s="185">
        <v>0</v>
      </c>
      <c r="O598" s="185">
        <f>ROUND(E598*N598,2)</f>
        <v>0</v>
      </c>
      <c r="P598" s="185">
        <v>0</v>
      </c>
      <c r="Q598" s="185">
        <f>ROUND(E598*P598,2)</f>
        <v>0</v>
      </c>
      <c r="R598" s="187" t="s">
        <v>450</v>
      </c>
      <c r="S598" s="187" t="s">
        <v>164</v>
      </c>
      <c r="T598" s="188" t="s">
        <v>165</v>
      </c>
      <c r="U598" s="160">
        <v>0</v>
      </c>
      <c r="V598" s="160">
        <f>ROUND(E598*U598,2)</f>
        <v>0</v>
      </c>
      <c r="W598" s="160"/>
      <c r="X598" s="160" t="s">
        <v>548</v>
      </c>
      <c r="Y598" s="160" t="s">
        <v>539</v>
      </c>
      <c r="Z598" s="149"/>
      <c r="AA598" s="149"/>
      <c r="AB598" s="149"/>
      <c r="AC598" s="149"/>
      <c r="AD598" s="149"/>
      <c r="AE598" s="149"/>
      <c r="AF598" s="149"/>
      <c r="AG598" s="149" t="s">
        <v>549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x14ac:dyDescent="0.2">
      <c r="A599" s="167" t="s">
        <v>158</v>
      </c>
      <c r="B599" s="168" t="s">
        <v>99</v>
      </c>
      <c r="C599" s="190" t="s">
        <v>100</v>
      </c>
      <c r="D599" s="169"/>
      <c r="E599" s="170"/>
      <c r="F599" s="171"/>
      <c r="G599" s="171">
        <f>SUMIF(AG600:AG600,"&lt;&gt;NOR",G600:G600)</f>
        <v>0</v>
      </c>
      <c r="H599" s="171"/>
      <c r="I599" s="171">
        <f>SUM(I600:I600)</f>
        <v>0</v>
      </c>
      <c r="J599" s="171"/>
      <c r="K599" s="171">
        <f>SUM(K600:K600)</f>
        <v>0</v>
      </c>
      <c r="L599" s="171"/>
      <c r="M599" s="171">
        <f>SUM(M600:M600)</f>
        <v>0</v>
      </c>
      <c r="N599" s="170"/>
      <c r="O599" s="170">
        <f>SUM(O600:O600)</f>
        <v>0</v>
      </c>
      <c r="P599" s="170"/>
      <c r="Q599" s="170">
        <f>SUM(Q600:Q600)</f>
        <v>0</v>
      </c>
      <c r="R599" s="171"/>
      <c r="S599" s="171"/>
      <c r="T599" s="172"/>
      <c r="U599" s="166"/>
      <c r="V599" s="166">
        <f>SUM(V600:V600)</f>
        <v>0</v>
      </c>
      <c r="W599" s="166"/>
      <c r="X599" s="166"/>
      <c r="Y599" s="166"/>
      <c r="AG599" t="s">
        <v>159</v>
      </c>
    </row>
    <row r="600" spans="1:60" outlineLevel="1" x14ac:dyDescent="0.2">
      <c r="A600" s="182">
        <v>104</v>
      </c>
      <c r="B600" s="183" t="s">
        <v>649</v>
      </c>
      <c r="C600" s="193" t="s">
        <v>650</v>
      </c>
      <c r="D600" s="184" t="s">
        <v>623</v>
      </c>
      <c r="E600" s="185">
        <v>1</v>
      </c>
      <c r="F600" s="186"/>
      <c r="G600" s="187">
        <f>ROUND(E600*F600,2)</f>
        <v>0</v>
      </c>
      <c r="H600" s="186"/>
      <c r="I600" s="187">
        <f>ROUND(E600*H600,2)</f>
        <v>0</v>
      </c>
      <c r="J600" s="186"/>
      <c r="K600" s="187">
        <f>ROUND(E600*J600,2)</f>
        <v>0</v>
      </c>
      <c r="L600" s="187">
        <v>21</v>
      </c>
      <c r="M600" s="187">
        <f>G600*(1+L600/100)</f>
        <v>0</v>
      </c>
      <c r="N600" s="185">
        <v>0</v>
      </c>
      <c r="O600" s="185">
        <f>ROUND(E600*N600,2)</f>
        <v>0</v>
      </c>
      <c r="P600" s="185">
        <v>0</v>
      </c>
      <c r="Q600" s="185">
        <f>ROUND(E600*P600,2)</f>
        <v>0</v>
      </c>
      <c r="R600" s="187"/>
      <c r="S600" s="187" t="s">
        <v>184</v>
      </c>
      <c r="T600" s="188" t="s">
        <v>185</v>
      </c>
      <c r="U600" s="160">
        <v>0</v>
      </c>
      <c r="V600" s="160">
        <f>ROUND(E600*U600,2)</f>
        <v>0</v>
      </c>
      <c r="W600" s="160"/>
      <c r="X600" s="160" t="s">
        <v>166</v>
      </c>
      <c r="Y600" s="160" t="s">
        <v>539</v>
      </c>
      <c r="Z600" s="149"/>
      <c r="AA600" s="149"/>
      <c r="AB600" s="149"/>
      <c r="AC600" s="149"/>
      <c r="AD600" s="149"/>
      <c r="AE600" s="149"/>
      <c r="AF600" s="149"/>
      <c r="AG600" s="149" t="s">
        <v>168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x14ac:dyDescent="0.2">
      <c r="A601" s="167" t="s">
        <v>158</v>
      </c>
      <c r="B601" s="168" t="s">
        <v>101</v>
      </c>
      <c r="C601" s="190" t="s">
        <v>102</v>
      </c>
      <c r="D601" s="169"/>
      <c r="E601" s="170"/>
      <c r="F601" s="171"/>
      <c r="G601" s="171">
        <f>SUMIF(AG602:AG602,"&lt;&gt;NOR",G602:G602)</f>
        <v>0</v>
      </c>
      <c r="H601" s="171"/>
      <c r="I601" s="171">
        <f>SUM(I602:I602)</f>
        <v>0</v>
      </c>
      <c r="J601" s="171"/>
      <c r="K601" s="171">
        <f>SUM(K602:K602)</f>
        <v>0</v>
      </c>
      <c r="L601" s="171"/>
      <c r="M601" s="171">
        <f>SUM(M602:M602)</f>
        <v>0</v>
      </c>
      <c r="N601" s="170"/>
      <c r="O601" s="170">
        <f>SUM(O602:O602)</f>
        <v>0</v>
      </c>
      <c r="P601" s="170"/>
      <c r="Q601" s="170">
        <f>SUM(Q602:Q602)</f>
        <v>0</v>
      </c>
      <c r="R601" s="171"/>
      <c r="S601" s="171"/>
      <c r="T601" s="172"/>
      <c r="U601" s="166"/>
      <c r="V601" s="166">
        <f>SUM(V602:V602)</f>
        <v>0</v>
      </c>
      <c r="W601" s="166"/>
      <c r="X601" s="166"/>
      <c r="Y601" s="166"/>
      <c r="AG601" t="s">
        <v>159</v>
      </c>
    </row>
    <row r="602" spans="1:60" outlineLevel="1" x14ac:dyDescent="0.2">
      <c r="A602" s="182">
        <v>105</v>
      </c>
      <c r="B602" s="183" t="s">
        <v>651</v>
      </c>
      <c r="C602" s="193" t="s">
        <v>652</v>
      </c>
      <c r="D602" s="184" t="s">
        <v>623</v>
      </c>
      <c r="E602" s="185">
        <v>1</v>
      </c>
      <c r="F602" s="186"/>
      <c r="G602" s="187">
        <f>ROUND(E602*F602,2)</f>
        <v>0</v>
      </c>
      <c r="H602" s="186"/>
      <c r="I602" s="187">
        <f>ROUND(E602*H602,2)</f>
        <v>0</v>
      </c>
      <c r="J602" s="186"/>
      <c r="K602" s="187">
        <f>ROUND(E602*J602,2)</f>
        <v>0</v>
      </c>
      <c r="L602" s="187">
        <v>21</v>
      </c>
      <c r="M602" s="187">
        <f>G602*(1+L602/100)</f>
        <v>0</v>
      </c>
      <c r="N602" s="185">
        <v>0</v>
      </c>
      <c r="O602" s="185">
        <f>ROUND(E602*N602,2)</f>
        <v>0</v>
      </c>
      <c r="P602" s="185">
        <v>0</v>
      </c>
      <c r="Q602" s="185">
        <f>ROUND(E602*P602,2)</f>
        <v>0</v>
      </c>
      <c r="R602" s="187"/>
      <c r="S602" s="187" t="s">
        <v>184</v>
      </c>
      <c r="T602" s="188" t="s">
        <v>185</v>
      </c>
      <c r="U602" s="160">
        <v>0</v>
      </c>
      <c r="V602" s="160">
        <f>ROUND(E602*U602,2)</f>
        <v>0</v>
      </c>
      <c r="W602" s="160"/>
      <c r="X602" s="160" t="s">
        <v>166</v>
      </c>
      <c r="Y602" s="160" t="s">
        <v>539</v>
      </c>
      <c r="Z602" s="149"/>
      <c r="AA602" s="149"/>
      <c r="AB602" s="149"/>
      <c r="AC602" s="149"/>
      <c r="AD602" s="149"/>
      <c r="AE602" s="149"/>
      <c r="AF602" s="149"/>
      <c r="AG602" s="149" t="s">
        <v>168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x14ac:dyDescent="0.2">
      <c r="A603" s="167" t="s">
        <v>158</v>
      </c>
      <c r="B603" s="168" t="s">
        <v>103</v>
      </c>
      <c r="C603" s="190" t="s">
        <v>104</v>
      </c>
      <c r="D603" s="169"/>
      <c r="E603" s="170"/>
      <c r="F603" s="171"/>
      <c r="G603" s="171">
        <f>SUMIF(AG604:AG648,"&lt;&gt;NOR",G604:G648)</f>
        <v>0</v>
      </c>
      <c r="H603" s="171"/>
      <c r="I603" s="171">
        <f>SUM(I604:I648)</f>
        <v>0</v>
      </c>
      <c r="J603" s="171"/>
      <c r="K603" s="171">
        <f>SUM(K604:K648)</f>
        <v>0</v>
      </c>
      <c r="L603" s="171"/>
      <c r="M603" s="171">
        <f>SUM(M604:M648)</f>
        <v>0</v>
      </c>
      <c r="N603" s="170"/>
      <c r="O603" s="170">
        <f>SUM(O604:O648)</f>
        <v>0</v>
      </c>
      <c r="P603" s="170"/>
      <c r="Q603" s="170">
        <f>SUM(Q604:Q648)</f>
        <v>0</v>
      </c>
      <c r="R603" s="171"/>
      <c r="S603" s="171"/>
      <c r="T603" s="172"/>
      <c r="U603" s="166"/>
      <c r="V603" s="166">
        <f>SUM(V604:V648)</f>
        <v>0</v>
      </c>
      <c r="W603" s="166"/>
      <c r="X603" s="166"/>
      <c r="Y603" s="166"/>
      <c r="AG603" t="s">
        <v>159</v>
      </c>
    </row>
    <row r="604" spans="1:60" ht="22.5" outlineLevel="1" x14ac:dyDescent="0.2">
      <c r="A604" s="174">
        <v>106</v>
      </c>
      <c r="B604" s="175" t="s">
        <v>653</v>
      </c>
      <c r="C604" s="191" t="s">
        <v>654</v>
      </c>
      <c r="D604" s="176" t="s">
        <v>229</v>
      </c>
      <c r="E604" s="177">
        <v>0.63</v>
      </c>
      <c r="F604" s="178"/>
      <c r="G604" s="179">
        <f>ROUND(E604*F604,2)</f>
        <v>0</v>
      </c>
      <c r="H604" s="178"/>
      <c r="I604" s="179">
        <f>ROUND(E604*H604,2)</f>
        <v>0</v>
      </c>
      <c r="J604" s="178"/>
      <c r="K604" s="179">
        <f>ROUND(E604*J604,2)</f>
        <v>0</v>
      </c>
      <c r="L604" s="179">
        <v>21</v>
      </c>
      <c r="M604" s="179">
        <f>G604*(1+L604/100)</f>
        <v>0</v>
      </c>
      <c r="N604" s="177">
        <v>0</v>
      </c>
      <c r="O604" s="177">
        <f>ROUND(E604*N604,2)</f>
        <v>0</v>
      </c>
      <c r="P604" s="177">
        <v>0</v>
      </c>
      <c r="Q604" s="177">
        <f>ROUND(E604*P604,2)</f>
        <v>0</v>
      </c>
      <c r="R604" s="179"/>
      <c r="S604" s="179" t="s">
        <v>184</v>
      </c>
      <c r="T604" s="180" t="s">
        <v>185</v>
      </c>
      <c r="U604" s="160">
        <v>0</v>
      </c>
      <c r="V604" s="160">
        <f>ROUND(E604*U604,2)</f>
        <v>0</v>
      </c>
      <c r="W604" s="160"/>
      <c r="X604" s="160" t="s">
        <v>166</v>
      </c>
      <c r="Y604" s="160" t="s">
        <v>167</v>
      </c>
      <c r="Z604" s="149"/>
      <c r="AA604" s="149"/>
      <c r="AB604" s="149"/>
      <c r="AC604" s="149"/>
      <c r="AD604" s="149"/>
      <c r="AE604" s="149"/>
      <c r="AF604" s="149"/>
      <c r="AG604" s="149" t="s">
        <v>168</v>
      </c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2" x14ac:dyDescent="0.2">
      <c r="A605" s="156"/>
      <c r="B605" s="157"/>
      <c r="C605" s="192" t="s">
        <v>301</v>
      </c>
      <c r="D605" s="162"/>
      <c r="E605" s="163"/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60"/>
      <c r="Z605" s="149"/>
      <c r="AA605" s="149"/>
      <c r="AB605" s="149"/>
      <c r="AC605" s="149"/>
      <c r="AD605" s="149"/>
      <c r="AE605" s="149"/>
      <c r="AF605" s="149"/>
      <c r="AG605" s="149" t="s">
        <v>172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3" x14ac:dyDescent="0.2">
      <c r="A606" s="156"/>
      <c r="B606" s="157"/>
      <c r="C606" s="192" t="s">
        <v>655</v>
      </c>
      <c r="D606" s="162"/>
      <c r="E606" s="163">
        <v>0.63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60"/>
      <c r="Z606" s="149"/>
      <c r="AA606" s="149"/>
      <c r="AB606" s="149"/>
      <c r="AC606" s="149"/>
      <c r="AD606" s="149"/>
      <c r="AE606" s="149"/>
      <c r="AF606" s="149"/>
      <c r="AG606" s="149" t="s">
        <v>172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ht="22.5" outlineLevel="1" x14ac:dyDescent="0.2">
      <c r="A607" s="174">
        <v>107</v>
      </c>
      <c r="B607" s="175" t="s">
        <v>656</v>
      </c>
      <c r="C607" s="191" t="s">
        <v>657</v>
      </c>
      <c r="D607" s="176" t="s">
        <v>229</v>
      </c>
      <c r="E607" s="177">
        <v>0.63</v>
      </c>
      <c r="F607" s="178"/>
      <c r="G607" s="179">
        <f>ROUND(E607*F607,2)</f>
        <v>0</v>
      </c>
      <c r="H607" s="178"/>
      <c r="I607" s="179">
        <f>ROUND(E607*H607,2)</f>
        <v>0</v>
      </c>
      <c r="J607" s="178"/>
      <c r="K607" s="179">
        <f>ROUND(E607*J607,2)</f>
        <v>0</v>
      </c>
      <c r="L607" s="179">
        <v>21</v>
      </c>
      <c r="M607" s="179">
        <f>G607*(1+L607/100)</f>
        <v>0</v>
      </c>
      <c r="N607" s="177">
        <v>0</v>
      </c>
      <c r="O607" s="177">
        <f>ROUND(E607*N607,2)</f>
        <v>0</v>
      </c>
      <c r="P607" s="177">
        <v>0</v>
      </c>
      <c r="Q607" s="177">
        <f>ROUND(E607*P607,2)</f>
        <v>0</v>
      </c>
      <c r="R607" s="179"/>
      <c r="S607" s="179" t="s">
        <v>184</v>
      </c>
      <c r="T607" s="180" t="s">
        <v>185</v>
      </c>
      <c r="U607" s="160">
        <v>0</v>
      </c>
      <c r="V607" s="160">
        <f>ROUND(E607*U607,2)</f>
        <v>0</v>
      </c>
      <c r="W607" s="160"/>
      <c r="X607" s="160" t="s">
        <v>166</v>
      </c>
      <c r="Y607" s="160" t="s">
        <v>167</v>
      </c>
      <c r="Z607" s="149"/>
      <c r="AA607" s="149"/>
      <c r="AB607" s="149"/>
      <c r="AC607" s="149"/>
      <c r="AD607" s="149"/>
      <c r="AE607" s="149"/>
      <c r="AF607" s="149"/>
      <c r="AG607" s="149" t="s">
        <v>168</v>
      </c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2" x14ac:dyDescent="0.2">
      <c r="A608" s="156"/>
      <c r="B608" s="157"/>
      <c r="C608" s="192" t="s">
        <v>301</v>
      </c>
      <c r="D608" s="162"/>
      <c r="E608" s="163"/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60"/>
      <c r="Z608" s="149"/>
      <c r="AA608" s="149"/>
      <c r="AB608" s="149"/>
      <c r="AC608" s="149"/>
      <c r="AD608" s="149"/>
      <c r="AE608" s="149"/>
      <c r="AF608" s="149"/>
      <c r="AG608" s="149" t="s">
        <v>172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3" x14ac:dyDescent="0.2">
      <c r="A609" s="156"/>
      <c r="B609" s="157"/>
      <c r="C609" s="192" t="s">
        <v>658</v>
      </c>
      <c r="D609" s="162"/>
      <c r="E609" s="163">
        <v>0.63</v>
      </c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60"/>
      <c r="Z609" s="149"/>
      <c r="AA609" s="149"/>
      <c r="AB609" s="149"/>
      <c r="AC609" s="149"/>
      <c r="AD609" s="149"/>
      <c r="AE609" s="149"/>
      <c r="AF609" s="149"/>
      <c r="AG609" s="149" t="s">
        <v>172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ht="22.5" outlineLevel="1" x14ac:dyDescent="0.2">
      <c r="A610" s="174">
        <v>108</v>
      </c>
      <c r="B610" s="175" t="s">
        <v>659</v>
      </c>
      <c r="C610" s="191" t="s">
        <v>660</v>
      </c>
      <c r="D610" s="176" t="s">
        <v>229</v>
      </c>
      <c r="E610" s="177">
        <v>0.63</v>
      </c>
      <c r="F610" s="178"/>
      <c r="G610" s="179">
        <f>ROUND(E610*F610,2)</f>
        <v>0</v>
      </c>
      <c r="H610" s="178"/>
      <c r="I610" s="179">
        <f>ROUND(E610*H610,2)</f>
        <v>0</v>
      </c>
      <c r="J610" s="178"/>
      <c r="K610" s="179">
        <f>ROUND(E610*J610,2)</f>
        <v>0</v>
      </c>
      <c r="L610" s="179">
        <v>21</v>
      </c>
      <c r="M610" s="179">
        <f>G610*(1+L610/100)</f>
        <v>0</v>
      </c>
      <c r="N610" s="177">
        <v>0</v>
      </c>
      <c r="O610" s="177">
        <f>ROUND(E610*N610,2)</f>
        <v>0</v>
      </c>
      <c r="P610" s="177">
        <v>0</v>
      </c>
      <c r="Q610" s="177">
        <f>ROUND(E610*P610,2)</f>
        <v>0</v>
      </c>
      <c r="R610" s="179"/>
      <c r="S610" s="179" t="s">
        <v>184</v>
      </c>
      <c r="T610" s="180" t="s">
        <v>185</v>
      </c>
      <c r="U610" s="160">
        <v>0</v>
      </c>
      <c r="V610" s="160">
        <f>ROUND(E610*U610,2)</f>
        <v>0</v>
      </c>
      <c r="W610" s="160"/>
      <c r="X610" s="160" t="s">
        <v>166</v>
      </c>
      <c r="Y610" s="160" t="s">
        <v>167</v>
      </c>
      <c r="Z610" s="149"/>
      <c r="AA610" s="149"/>
      <c r="AB610" s="149"/>
      <c r="AC610" s="149"/>
      <c r="AD610" s="149"/>
      <c r="AE610" s="149"/>
      <c r="AF610" s="149"/>
      <c r="AG610" s="149" t="s">
        <v>168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2" x14ac:dyDescent="0.2">
      <c r="A611" s="156"/>
      <c r="B611" s="157"/>
      <c r="C611" s="192" t="s">
        <v>301</v>
      </c>
      <c r="D611" s="162"/>
      <c r="E611" s="163"/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60"/>
      <c r="Z611" s="149"/>
      <c r="AA611" s="149"/>
      <c r="AB611" s="149"/>
      <c r="AC611" s="149"/>
      <c r="AD611" s="149"/>
      <c r="AE611" s="149"/>
      <c r="AF611" s="149"/>
      <c r="AG611" s="149" t="s">
        <v>172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3" x14ac:dyDescent="0.2">
      <c r="A612" s="156"/>
      <c r="B612" s="157"/>
      <c r="C612" s="192" t="s">
        <v>661</v>
      </c>
      <c r="D612" s="162"/>
      <c r="E612" s="163">
        <v>0.63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60"/>
      <c r="Z612" s="149"/>
      <c r="AA612" s="149"/>
      <c r="AB612" s="149"/>
      <c r="AC612" s="149"/>
      <c r="AD612" s="149"/>
      <c r="AE612" s="149"/>
      <c r="AF612" s="149"/>
      <c r="AG612" s="149" t="s">
        <v>172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ht="22.5" outlineLevel="1" x14ac:dyDescent="0.2">
      <c r="A613" s="174">
        <v>109</v>
      </c>
      <c r="B613" s="175" t="s">
        <v>662</v>
      </c>
      <c r="C613" s="191" t="s">
        <v>663</v>
      </c>
      <c r="D613" s="176" t="s">
        <v>229</v>
      </c>
      <c r="E613" s="177">
        <v>0.63</v>
      </c>
      <c r="F613" s="178"/>
      <c r="G613" s="179">
        <f>ROUND(E613*F613,2)</f>
        <v>0</v>
      </c>
      <c r="H613" s="178"/>
      <c r="I613" s="179">
        <f>ROUND(E613*H613,2)</f>
        <v>0</v>
      </c>
      <c r="J613" s="178"/>
      <c r="K613" s="179">
        <f>ROUND(E613*J613,2)</f>
        <v>0</v>
      </c>
      <c r="L613" s="179">
        <v>21</v>
      </c>
      <c r="M613" s="179">
        <f>G613*(1+L613/100)</f>
        <v>0</v>
      </c>
      <c r="N613" s="177">
        <v>0</v>
      </c>
      <c r="O613" s="177">
        <f>ROUND(E613*N613,2)</f>
        <v>0</v>
      </c>
      <c r="P613" s="177">
        <v>0</v>
      </c>
      <c r="Q613" s="177">
        <f>ROUND(E613*P613,2)</f>
        <v>0</v>
      </c>
      <c r="R613" s="179"/>
      <c r="S613" s="179" t="s">
        <v>184</v>
      </c>
      <c r="T613" s="180" t="s">
        <v>185</v>
      </c>
      <c r="U613" s="160">
        <v>0</v>
      </c>
      <c r="V613" s="160">
        <f>ROUND(E613*U613,2)</f>
        <v>0</v>
      </c>
      <c r="W613" s="160"/>
      <c r="X613" s="160" t="s">
        <v>166</v>
      </c>
      <c r="Y613" s="160" t="s">
        <v>167</v>
      </c>
      <c r="Z613" s="149"/>
      <c r="AA613" s="149"/>
      <c r="AB613" s="149"/>
      <c r="AC613" s="149"/>
      <c r="AD613" s="149"/>
      <c r="AE613" s="149"/>
      <c r="AF613" s="149"/>
      <c r="AG613" s="149" t="s">
        <v>168</v>
      </c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2" x14ac:dyDescent="0.2">
      <c r="A614" s="156"/>
      <c r="B614" s="157"/>
      <c r="C614" s="192" t="s">
        <v>301</v>
      </c>
      <c r="D614" s="162"/>
      <c r="E614" s="163"/>
      <c r="F614" s="160"/>
      <c r="G614" s="160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60"/>
      <c r="Z614" s="149"/>
      <c r="AA614" s="149"/>
      <c r="AB614" s="149"/>
      <c r="AC614" s="149"/>
      <c r="AD614" s="149"/>
      <c r="AE614" s="149"/>
      <c r="AF614" s="149"/>
      <c r="AG614" s="149" t="s">
        <v>172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3" x14ac:dyDescent="0.2">
      <c r="A615" s="156"/>
      <c r="B615" s="157"/>
      <c r="C615" s="192" t="s">
        <v>664</v>
      </c>
      <c r="D615" s="162"/>
      <c r="E615" s="163">
        <v>0.63</v>
      </c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49"/>
      <c r="AA615" s="149"/>
      <c r="AB615" s="149"/>
      <c r="AC615" s="149"/>
      <c r="AD615" s="149"/>
      <c r="AE615" s="149"/>
      <c r="AF615" s="149"/>
      <c r="AG615" s="149" t="s">
        <v>172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ht="22.5" outlineLevel="1" x14ac:dyDescent="0.2">
      <c r="A616" s="174">
        <v>110</v>
      </c>
      <c r="B616" s="175" t="s">
        <v>665</v>
      </c>
      <c r="C616" s="191" t="s">
        <v>666</v>
      </c>
      <c r="D616" s="176" t="s">
        <v>229</v>
      </c>
      <c r="E616" s="177">
        <v>0.63</v>
      </c>
      <c r="F616" s="178"/>
      <c r="G616" s="179">
        <f>ROUND(E616*F616,2)</f>
        <v>0</v>
      </c>
      <c r="H616" s="178"/>
      <c r="I616" s="179">
        <f>ROUND(E616*H616,2)</f>
        <v>0</v>
      </c>
      <c r="J616" s="178"/>
      <c r="K616" s="179">
        <f>ROUND(E616*J616,2)</f>
        <v>0</v>
      </c>
      <c r="L616" s="179">
        <v>21</v>
      </c>
      <c r="M616" s="179">
        <f>G616*(1+L616/100)</f>
        <v>0</v>
      </c>
      <c r="N616" s="177">
        <v>0</v>
      </c>
      <c r="O616" s="177">
        <f>ROUND(E616*N616,2)</f>
        <v>0</v>
      </c>
      <c r="P616" s="177">
        <v>0</v>
      </c>
      <c r="Q616" s="177">
        <f>ROUND(E616*P616,2)</f>
        <v>0</v>
      </c>
      <c r="R616" s="179"/>
      <c r="S616" s="179" t="s">
        <v>184</v>
      </c>
      <c r="T616" s="180" t="s">
        <v>185</v>
      </c>
      <c r="U616" s="160">
        <v>0</v>
      </c>
      <c r="V616" s="160">
        <f>ROUND(E616*U616,2)</f>
        <v>0</v>
      </c>
      <c r="W616" s="160"/>
      <c r="X616" s="160" t="s">
        <v>166</v>
      </c>
      <c r="Y616" s="160" t="s">
        <v>167</v>
      </c>
      <c r="Z616" s="149"/>
      <c r="AA616" s="149"/>
      <c r="AB616" s="149"/>
      <c r="AC616" s="149"/>
      <c r="AD616" s="149"/>
      <c r="AE616" s="149"/>
      <c r="AF616" s="149"/>
      <c r="AG616" s="149" t="s">
        <v>168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2" x14ac:dyDescent="0.2">
      <c r="A617" s="156"/>
      <c r="B617" s="157"/>
      <c r="C617" s="192" t="s">
        <v>301</v>
      </c>
      <c r="D617" s="162"/>
      <c r="E617" s="163"/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60"/>
      <c r="Z617" s="149"/>
      <c r="AA617" s="149"/>
      <c r="AB617" s="149"/>
      <c r="AC617" s="149"/>
      <c r="AD617" s="149"/>
      <c r="AE617" s="149"/>
      <c r="AF617" s="149"/>
      <c r="AG617" s="149" t="s">
        <v>172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3" x14ac:dyDescent="0.2">
      <c r="A618" s="156"/>
      <c r="B618" s="157"/>
      <c r="C618" s="192" t="s">
        <v>667</v>
      </c>
      <c r="D618" s="162"/>
      <c r="E618" s="163">
        <v>0.63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60"/>
      <c r="Z618" s="149"/>
      <c r="AA618" s="149"/>
      <c r="AB618" s="149"/>
      <c r="AC618" s="149"/>
      <c r="AD618" s="149"/>
      <c r="AE618" s="149"/>
      <c r="AF618" s="149"/>
      <c r="AG618" s="149" t="s">
        <v>172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ht="22.5" outlineLevel="1" x14ac:dyDescent="0.2">
      <c r="A619" s="174">
        <v>111</v>
      </c>
      <c r="B619" s="175" t="s">
        <v>668</v>
      </c>
      <c r="C619" s="191" t="s">
        <v>669</v>
      </c>
      <c r="D619" s="176" t="s">
        <v>229</v>
      </c>
      <c r="E619" s="177">
        <v>0.63</v>
      </c>
      <c r="F619" s="178"/>
      <c r="G619" s="179">
        <f>ROUND(E619*F619,2)</f>
        <v>0</v>
      </c>
      <c r="H619" s="178"/>
      <c r="I619" s="179">
        <f>ROUND(E619*H619,2)</f>
        <v>0</v>
      </c>
      <c r="J619" s="178"/>
      <c r="K619" s="179">
        <f>ROUND(E619*J619,2)</f>
        <v>0</v>
      </c>
      <c r="L619" s="179">
        <v>21</v>
      </c>
      <c r="M619" s="179">
        <f>G619*(1+L619/100)</f>
        <v>0</v>
      </c>
      <c r="N619" s="177">
        <v>0</v>
      </c>
      <c r="O619" s="177">
        <f>ROUND(E619*N619,2)</f>
        <v>0</v>
      </c>
      <c r="P619" s="177">
        <v>0</v>
      </c>
      <c r="Q619" s="177">
        <f>ROUND(E619*P619,2)</f>
        <v>0</v>
      </c>
      <c r="R619" s="179"/>
      <c r="S619" s="179" t="s">
        <v>184</v>
      </c>
      <c r="T619" s="180" t="s">
        <v>185</v>
      </c>
      <c r="U619" s="160">
        <v>0</v>
      </c>
      <c r="V619" s="160">
        <f>ROUND(E619*U619,2)</f>
        <v>0</v>
      </c>
      <c r="W619" s="160"/>
      <c r="X619" s="160" t="s">
        <v>166</v>
      </c>
      <c r="Y619" s="160" t="s">
        <v>167</v>
      </c>
      <c r="Z619" s="149"/>
      <c r="AA619" s="149"/>
      <c r="AB619" s="149"/>
      <c r="AC619" s="149"/>
      <c r="AD619" s="149"/>
      <c r="AE619" s="149"/>
      <c r="AF619" s="149"/>
      <c r="AG619" s="149" t="s">
        <v>168</v>
      </c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2" x14ac:dyDescent="0.2">
      <c r="A620" s="156"/>
      <c r="B620" s="157"/>
      <c r="C620" s="192" t="s">
        <v>301</v>
      </c>
      <c r="D620" s="162"/>
      <c r="E620" s="163"/>
      <c r="F620" s="160"/>
      <c r="G620" s="160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60"/>
      <c r="Z620" s="149"/>
      <c r="AA620" s="149"/>
      <c r="AB620" s="149"/>
      <c r="AC620" s="149"/>
      <c r="AD620" s="149"/>
      <c r="AE620" s="149"/>
      <c r="AF620" s="149"/>
      <c r="AG620" s="149" t="s">
        <v>172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3" x14ac:dyDescent="0.2">
      <c r="A621" s="156"/>
      <c r="B621" s="157"/>
      <c r="C621" s="192" t="s">
        <v>670</v>
      </c>
      <c r="D621" s="162"/>
      <c r="E621" s="163">
        <v>0.63</v>
      </c>
      <c r="F621" s="160"/>
      <c r="G621" s="160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60"/>
      <c r="Z621" s="149"/>
      <c r="AA621" s="149"/>
      <c r="AB621" s="149"/>
      <c r="AC621" s="149"/>
      <c r="AD621" s="149"/>
      <c r="AE621" s="149"/>
      <c r="AF621" s="149"/>
      <c r="AG621" s="149" t="s">
        <v>172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ht="22.5" outlineLevel="1" x14ac:dyDescent="0.2">
      <c r="A622" s="174">
        <v>112</v>
      </c>
      <c r="B622" s="175" t="s">
        <v>671</v>
      </c>
      <c r="C622" s="191" t="s">
        <v>672</v>
      </c>
      <c r="D622" s="176" t="s">
        <v>229</v>
      </c>
      <c r="E622" s="177">
        <v>1.26</v>
      </c>
      <c r="F622" s="178"/>
      <c r="G622" s="179">
        <f>ROUND(E622*F622,2)</f>
        <v>0</v>
      </c>
      <c r="H622" s="178"/>
      <c r="I622" s="179">
        <f>ROUND(E622*H622,2)</f>
        <v>0</v>
      </c>
      <c r="J622" s="178"/>
      <c r="K622" s="179">
        <f>ROUND(E622*J622,2)</f>
        <v>0</v>
      </c>
      <c r="L622" s="179">
        <v>21</v>
      </c>
      <c r="M622" s="179">
        <f>G622*(1+L622/100)</f>
        <v>0</v>
      </c>
      <c r="N622" s="177">
        <v>0</v>
      </c>
      <c r="O622" s="177">
        <f>ROUND(E622*N622,2)</f>
        <v>0</v>
      </c>
      <c r="P622" s="177">
        <v>0</v>
      </c>
      <c r="Q622" s="177">
        <f>ROUND(E622*P622,2)</f>
        <v>0</v>
      </c>
      <c r="R622" s="179"/>
      <c r="S622" s="179" t="s">
        <v>184</v>
      </c>
      <c r="T622" s="180" t="s">
        <v>185</v>
      </c>
      <c r="U622" s="160">
        <v>0</v>
      </c>
      <c r="V622" s="160">
        <f>ROUND(E622*U622,2)</f>
        <v>0</v>
      </c>
      <c r="W622" s="160"/>
      <c r="X622" s="160" t="s">
        <v>166</v>
      </c>
      <c r="Y622" s="160" t="s">
        <v>167</v>
      </c>
      <c r="Z622" s="149"/>
      <c r="AA622" s="149"/>
      <c r="AB622" s="149"/>
      <c r="AC622" s="149"/>
      <c r="AD622" s="149"/>
      <c r="AE622" s="149"/>
      <c r="AF622" s="149"/>
      <c r="AG622" s="149" t="s">
        <v>168</v>
      </c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2" x14ac:dyDescent="0.2">
      <c r="A623" s="156"/>
      <c r="B623" s="157"/>
      <c r="C623" s="192" t="s">
        <v>301</v>
      </c>
      <c r="D623" s="162"/>
      <c r="E623" s="163"/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60"/>
      <c r="Z623" s="149"/>
      <c r="AA623" s="149"/>
      <c r="AB623" s="149"/>
      <c r="AC623" s="149"/>
      <c r="AD623" s="149"/>
      <c r="AE623" s="149"/>
      <c r="AF623" s="149"/>
      <c r="AG623" s="149" t="s">
        <v>172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3" x14ac:dyDescent="0.2">
      <c r="A624" s="156"/>
      <c r="B624" s="157"/>
      <c r="C624" s="192" t="s">
        <v>673</v>
      </c>
      <c r="D624" s="162"/>
      <c r="E624" s="163">
        <v>0.63</v>
      </c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60"/>
      <c r="Z624" s="149"/>
      <c r="AA624" s="149"/>
      <c r="AB624" s="149"/>
      <c r="AC624" s="149"/>
      <c r="AD624" s="149"/>
      <c r="AE624" s="149"/>
      <c r="AF624" s="149"/>
      <c r="AG624" s="149" t="s">
        <v>172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3" x14ac:dyDescent="0.2">
      <c r="A625" s="156"/>
      <c r="B625" s="157"/>
      <c r="C625" s="192" t="s">
        <v>674</v>
      </c>
      <c r="D625" s="162"/>
      <c r="E625" s="163">
        <v>0.63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60"/>
      <c r="Z625" s="149"/>
      <c r="AA625" s="149"/>
      <c r="AB625" s="149"/>
      <c r="AC625" s="149"/>
      <c r="AD625" s="149"/>
      <c r="AE625" s="149"/>
      <c r="AF625" s="149"/>
      <c r="AG625" s="149" t="s">
        <v>172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ht="22.5" outlineLevel="1" x14ac:dyDescent="0.2">
      <c r="A626" s="174">
        <v>113</v>
      </c>
      <c r="B626" s="175" t="s">
        <v>675</v>
      </c>
      <c r="C626" s="191" t="s">
        <v>676</v>
      </c>
      <c r="D626" s="176" t="s">
        <v>229</v>
      </c>
      <c r="E626" s="177">
        <v>0.63</v>
      </c>
      <c r="F626" s="178"/>
      <c r="G626" s="179">
        <f>ROUND(E626*F626,2)</f>
        <v>0</v>
      </c>
      <c r="H626" s="178"/>
      <c r="I626" s="179">
        <f>ROUND(E626*H626,2)</f>
        <v>0</v>
      </c>
      <c r="J626" s="178"/>
      <c r="K626" s="179">
        <f>ROUND(E626*J626,2)</f>
        <v>0</v>
      </c>
      <c r="L626" s="179">
        <v>21</v>
      </c>
      <c r="M626" s="179">
        <f>G626*(1+L626/100)</f>
        <v>0</v>
      </c>
      <c r="N626" s="177">
        <v>0</v>
      </c>
      <c r="O626" s="177">
        <f>ROUND(E626*N626,2)</f>
        <v>0</v>
      </c>
      <c r="P626" s="177">
        <v>0</v>
      </c>
      <c r="Q626" s="177">
        <f>ROUND(E626*P626,2)</f>
        <v>0</v>
      </c>
      <c r="R626" s="179"/>
      <c r="S626" s="179" t="s">
        <v>184</v>
      </c>
      <c r="T626" s="180" t="s">
        <v>185</v>
      </c>
      <c r="U626" s="160">
        <v>0</v>
      </c>
      <c r="V626" s="160">
        <f>ROUND(E626*U626,2)</f>
        <v>0</v>
      </c>
      <c r="W626" s="160"/>
      <c r="X626" s="160" t="s">
        <v>166</v>
      </c>
      <c r="Y626" s="160" t="s">
        <v>167</v>
      </c>
      <c r="Z626" s="149"/>
      <c r="AA626" s="149"/>
      <c r="AB626" s="149"/>
      <c r="AC626" s="149"/>
      <c r="AD626" s="149"/>
      <c r="AE626" s="149"/>
      <c r="AF626" s="149"/>
      <c r="AG626" s="149" t="s">
        <v>168</v>
      </c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2" x14ac:dyDescent="0.2">
      <c r="A627" s="156"/>
      <c r="B627" s="157"/>
      <c r="C627" s="192" t="s">
        <v>301</v>
      </c>
      <c r="D627" s="162"/>
      <c r="E627" s="163"/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60"/>
      <c r="Z627" s="149"/>
      <c r="AA627" s="149"/>
      <c r="AB627" s="149"/>
      <c r="AC627" s="149"/>
      <c r="AD627" s="149"/>
      <c r="AE627" s="149"/>
      <c r="AF627" s="149"/>
      <c r="AG627" s="149" t="s">
        <v>172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3" x14ac:dyDescent="0.2">
      <c r="A628" s="156"/>
      <c r="B628" s="157"/>
      <c r="C628" s="192" t="s">
        <v>677</v>
      </c>
      <c r="D628" s="162"/>
      <c r="E628" s="163">
        <v>0.63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49"/>
      <c r="AA628" s="149"/>
      <c r="AB628" s="149"/>
      <c r="AC628" s="149"/>
      <c r="AD628" s="149"/>
      <c r="AE628" s="149"/>
      <c r="AF628" s="149"/>
      <c r="AG628" s="149" t="s">
        <v>172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74">
        <v>114</v>
      </c>
      <c r="B629" s="175" t="s">
        <v>678</v>
      </c>
      <c r="C629" s="191" t="s">
        <v>679</v>
      </c>
      <c r="D629" s="176" t="s">
        <v>229</v>
      </c>
      <c r="E629" s="177">
        <v>0.63</v>
      </c>
      <c r="F629" s="178"/>
      <c r="G629" s="179">
        <f>ROUND(E629*F629,2)</f>
        <v>0</v>
      </c>
      <c r="H629" s="178"/>
      <c r="I629" s="179">
        <f>ROUND(E629*H629,2)</f>
        <v>0</v>
      </c>
      <c r="J629" s="178"/>
      <c r="K629" s="179">
        <f>ROUND(E629*J629,2)</f>
        <v>0</v>
      </c>
      <c r="L629" s="179">
        <v>21</v>
      </c>
      <c r="M629" s="179">
        <f>G629*(1+L629/100)</f>
        <v>0</v>
      </c>
      <c r="N629" s="177">
        <v>0</v>
      </c>
      <c r="O629" s="177">
        <f>ROUND(E629*N629,2)</f>
        <v>0</v>
      </c>
      <c r="P629" s="177">
        <v>0</v>
      </c>
      <c r="Q629" s="177">
        <f>ROUND(E629*P629,2)</f>
        <v>0</v>
      </c>
      <c r="R629" s="179"/>
      <c r="S629" s="179" t="s">
        <v>184</v>
      </c>
      <c r="T629" s="180" t="s">
        <v>185</v>
      </c>
      <c r="U629" s="160">
        <v>0</v>
      </c>
      <c r="V629" s="160">
        <f>ROUND(E629*U629,2)</f>
        <v>0</v>
      </c>
      <c r="W629" s="160"/>
      <c r="X629" s="160" t="s">
        <v>166</v>
      </c>
      <c r="Y629" s="160" t="s">
        <v>167</v>
      </c>
      <c r="Z629" s="149"/>
      <c r="AA629" s="149"/>
      <c r="AB629" s="149"/>
      <c r="AC629" s="149"/>
      <c r="AD629" s="149"/>
      <c r="AE629" s="149"/>
      <c r="AF629" s="149"/>
      <c r="AG629" s="149" t="s">
        <v>168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2" x14ac:dyDescent="0.2">
      <c r="A630" s="156"/>
      <c r="B630" s="157"/>
      <c r="C630" s="192" t="s">
        <v>301</v>
      </c>
      <c r="D630" s="162"/>
      <c r="E630" s="163"/>
      <c r="F630" s="160"/>
      <c r="G630" s="160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60"/>
      <c r="Z630" s="149"/>
      <c r="AA630" s="149"/>
      <c r="AB630" s="149"/>
      <c r="AC630" s="149"/>
      <c r="AD630" s="149"/>
      <c r="AE630" s="149"/>
      <c r="AF630" s="149"/>
      <c r="AG630" s="149" t="s">
        <v>172</v>
      </c>
      <c r="AH630" s="149">
        <v>0</v>
      </c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3" x14ac:dyDescent="0.2">
      <c r="A631" s="156"/>
      <c r="B631" s="157"/>
      <c r="C631" s="192" t="s">
        <v>680</v>
      </c>
      <c r="D631" s="162"/>
      <c r="E631" s="163">
        <v>0.63</v>
      </c>
      <c r="F631" s="160"/>
      <c r="G631" s="160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60"/>
      <c r="Z631" s="149"/>
      <c r="AA631" s="149"/>
      <c r="AB631" s="149"/>
      <c r="AC631" s="149"/>
      <c r="AD631" s="149"/>
      <c r="AE631" s="149"/>
      <c r="AF631" s="149"/>
      <c r="AG631" s="149" t="s">
        <v>172</v>
      </c>
      <c r="AH631" s="149">
        <v>0</v>
      </c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ht="22.5" outlineLevel="1" x14ac:dyDescent="0.2">
      <c r="A632" s="174">
        <v>115</v>
      </c>
      <c r="B632" s="175" t="s">
        <v>681</v>
      </c>
      <c r="C632" s="191" t="s">
        <v>682</v>
      </c>
      <c r="D632" s="176" t="s">
        <v>229</v>
      </c>
      <c r="E632" s="177">
        <v>0.63</v>
      </c>
      <c r="F632" s="178"/>
      <c r="G632" s="179">
        <f>ROUND(E632*F632,2)</f>
        <v>0</v>
      </c>
      <c r="H632" s="178"/>
      <c r="I632" s="179">
        <f>ROUND(E632*H632,2)</f>
        <v>0</v>
      </c>
      <c r="J632" s="178"/>
      <c r="K632" s="179">
        <f>ROUND(E632*J632,2)</f>
        <v>0</v>
      </c>
      <c r="L632" s="179">
        <v>21</v>
      </c>
      <c r="M632" s="179">
        <f>G632*(1+L632/100)</f>
        <v>0</v>
      </c>
      <c r="N632" s="177">
        <v>0</v>
      </c>
      <c r="O632" s="177">
        <f>ROUND(E632*N632,2)</f>
        <v>0</v>
      </c>
      <c r="P632" s="177">
        <v>0</v>
      </c>
      <c r="Q632" s="177">
        <f>ROUND(E632*P632,2)</f>
        <v>0</v>
      </c>
      <c r="R632" s="179"/>
      <c r="S632" s="179" t="s">
        <v>184</v>
      </c>
      <c r="T632" s="180" t="s">
        <v>185</v>
      </c>
      <c r="U632" s="160">
        <v>0</v>
      </c>
      <c r="V632" s="160">
        <f>ROUND(E632*U632,2)</f>
        <v>0</v>
      </c>
      <c r="W632" s="160"/>
      <c r="X632" s="160" t="s">
        <v>166</v>
      </c>
      <c r="Y632" s="160" t="s">
        <v>167</v>
      </c>
      <c r="Z632" s="149"/>
      <c r="AA632" s="149"/>
      <c r="AB632" s="149"/>
      <c r="AC632" s="149"/>
      <c r="AD632" s="149"/>
      <c r="AE632" s="149"/>
      <c r="AF632" s="149"/>
      <c r="AG632" s="149" t="s">
        <v>168</v>
      </c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2" x14ac:dyDescent="0.2">
      <c r="A633" s="156"/>
      <c r="B633" s="157"/>
      <c r="C633" s="192" t="s">
        <v>301</v>
      </c>
      <c r="D633" s="162"/>
      <c r="E633" s="163"/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60"/>
      <c r="Z633" s="149"/>
      <c r="AA633" s="149"/>
      <c r="AB633" s="149"/>
      <c r="AC633" s="149"/>
      <c r="AD633" s="149"/>
      <c r="AE633" s="149"/>
      <c r="AF633" s="149"/>
      <c r="AG633" s="149" t="s">
        <v>172</v>
      </c>
      <c r="AH633" s="149">
        <v>0</v>
      </c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3" x14ac:dyDescent="0.2">
      <c r="A634" s="156"/>
      <c r="B634" s="157"/>
      <c r="C634" s="192" t="s">
        <v>683</v>
      </c>
      <c r="D634" s="162"/>
      <c r="E634" s="163">
        <v>0.63</v>
      </c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60"/>
      <c r="Z634" s="149"/>
      <c r="AA634" s="149"/>
      <c r="AB634" s="149"/>
      <c r="AC634" s="149"/>
      <c r="AD634" s="149"/>
      <c r="AE634" s="149"/>
      <c r="AF634" s="149"/>
      <c r="AG634" s="149" t="s">
        <v>172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ht="22.5" outlineLevel="1" x14ac:dyDescent="0.2">
      <c r="A635" s="174">
        <v>116</v>
      </c>
      <c r="B635" s="175" t="s">
        <v>684</v>
      </c>
      <c r="C635" s="191" t="s">
        <v>927</v>
      </c>
      <c r="D635" s="176" t="s">
        <v>229</v>
      </c>
      <c r="E635" s="177">
        <v>0.63</v>
      </c>
      <c r="F635" s="178"/>
      <c r="G635" s="179">
        <f>ROUND(E635*F635,2)</f>
        <v>0</v>
      </c>
      <c r="H635" s="178"/>
      <c r="I635" s="179">
        <f>ROUND(E635*H635,2)</f>
        <v>0</v>
      </c>
      <c r="J635" s="178"/>
      <c r="K635" s="179">
        <f>ROUND(E635*J635,2)</f>
        <v>0</v>
      </c>
      <c r="L635" s="179">
        <v>21</v>
      </c>
      <c r="M635" s="179">
        <f>G635*(1+L635/100)</f>
        <v>0</v>
      </c>
      <c r="N635" s="177">
        <v>0</v>
      </c>
      <c r="O635" s="177">
        <f>ROUND(E635*N635,2)</f>
        <v>0</v>
      </c>
      <c r="P635" s="177">
        <v>0</v>
      </c>
      <c r="Q635" s="177">
        <f>ROUND(E635*P635,2)</f>
        <v>0</v>
      </c>
      <c r="R635" s="179"/>
      <c r="S635" s="179" t="s">
        <v>184</v>
      </c>
      <c r="T635" s="180" t="s">
        <v>185</v>
      </c>
      <c r="U635" s="160">
        <v>0</v>
      </c>
      <c r="V635" s="160">
        <f>ROUND(E635*U635,2)</f>
        <v>0</v>
      </c>
      <c r="W635" s="160"/>
      <c r="X635" s="160" t="s">
        <v>166</v>
      </c>
      <c r="Y635" s="160" t="s">
        <v>167</v>
      </c>
      <c r="Z635" s="149"/>
      <c r="AA635" s="149"/>
      <c r="AB635" s="149"/>
      <c r="AC635" s="149"/>
      <c r="AD635" s="149"/>
      <c r="AE635" s="149"/>
      <c r="AF635" s="149"/>
      <c r="AG635" s="149" t="s">
        <v>168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2" x14ac:dyDescent="0.2">
      <c r="A636" s="156"/>
      <c r="B636" s="157"/>
      <c r="C636" s="192" t="s">
        <v>301</v>
      </c>
      <c r="D636" s="162"/>
      <c r="E636" s="163"/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60"/>
      <c r="Z636" s="149"/>
      <c r="AA636" s="149"/>
      <c r="AB636" s="149"/>
      <c r="AC636" s="149"/>
      <c r="AD636" s="149"/>
      <c r="AE636" s="149"/>
      <c r="AF636" s="149"/>
      <c r="AG636" s="149" t="s">
        <v>172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3" x14ac:dyDescent="0.2">
      <c r="A637" s="156"/>
      <c r="B637" s="157"/>
      <c r="C637" s="192" t="s">
        <v>685</v>
      </c>
      <c r="D637" s="162"/>
      <c r="E637" s="163">
        <v>0.63</v>
      </c>
      <c r="F637" s="160"/>
      <c r="G637" s="160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60"/>
      <c r="Z637" s="149"/>
      <c r="AA637" s="149"/>
      <c r="AB637" s="149"/>
      <c r="AC637" s="149"/>
      <c r="AD637" s="149"/>
      <c r="AE637" s="149"/>
      <c r="AF637" s="149"/>
      <c r="AG637" s="149" t="s">
        <v>172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ht="22.5" outlineLevel="1" x14ac:dyDescent="0.2">
      <c r="A638" s="174">
        <v>117</v>
      </c>
      <c r="B638" s="175" t="s">
        <v>686</v>
      </c>
      <c r="C638" s="191" t="s">
        <v>687</v>
      </c>
      <c r="D638" s="176" t="s">
        <v>229</v>
      </c>
      <c r="E638" s="177">
        <v>0.63</v>
      </c>
      <c r="F638" s="178"/>
      <c r="G638" s="179">
        <f>ROUND(E638*F638,2)</f>
        <v>0</v>
      </c>
      <c r="H638" s="178"/>
      <c r="I638" s="179">
        <f>ROUND(E638*H638,2)</f>
        <v>0</v>
      </c>
      <c r="J638" s="178"/>
      <c r="K638" s="179">
        <f>ROUND(E638*J638,2)</f>
        <v>0</v>
      </c>
      <c r="L638" s="179">
        <v>21</v>
      </c>
      <c r="M638" s="179">
        <f>G638*(1+L638/100)</f>
        <v>0</v>
      </c>
      <c r="N638" s="177">
        <v>0</v>
      </c>
      <c r="O638" s="177">
        <f>ROUND(E638*N638,2)</f>
        <v>0</v>
      </c>
      <c r="P638" s="177">
        <v>0</v>
      </c>
      <c r="Q638" s="177">
        <f>ROUND(E638*P638,2)</f>
        <v>0</v>
      </c>
      <c r="R638" s="179"/>
      <c r="S638" s="179" t="s">
        <v>184</v>
      </c>
      <c r="T638" s="180" t="s">
        <v>185</v>
      </c>
      <c r="U638" s="160">
        <v>0</v>
      </c>
      <c r="V638" s="160">
        <f>ROUND(E638*U638,2)</f>
        <v>0</v>
      </c>
      <c r="W638" s="160"/>
      <c r="X638" s="160" t="s">
        <v>166</v>
      </c>
      <c r="Y638" s="160" t="s">
        <v>167</v>
      </c>
      <c r="Z638" s="149"/>
      <c r="AA638" s="149"/>
      <c r="AB638" s="149"/>
      <c r="AC638" s="149"/>
      <c r="AD638" s="149"/>
      <c r="AE638" s="149"/>
      <c r="AF638" s="149"/>
      <c r="AG638" s="149" t="s">
        <v>168</v>
      </c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2" x14ac:dyDescent="0.2">
      <c r="A639" s="156"/>
      <c r="B639" s="157"/>
      <c r="C639" s="192" t="s">
        <v>511</v>
      </c>
      <c r="D639" s="162"/>
      <c r="E639" s="163"/>
      <c r="F639" s="160"/>
      <c r="G639" s="160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60"/>
      <c r="Z639" s="149"/>
      <c r="AA639" s="149"/>
      <c r="AB639" s="149"/>
      <c r="AC639" s="149"/>
      <c r="AD639" s="149"/>
      <c r="AE639" s="149"/>
      <c r="AF639" s="149"/>
      <c r="AG639" s="149" t="s">
        <v>172</v>
      </c>
      <c r="AH639" s="149">
        <v>0</v>
      </c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3" x14ac:dyDescent="0.2">
      <c r="A640" s="156"/>
      <c r="B640" s="157"/>
      <c r="C640" s="192" t="s">
        <v>688</v>
      </c>
      <c r="D640" s="162"/>
      <c r="E640" s="163">
        <v>0.63</v>
      </c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60"/>
      <c r="Z640" s="149"/>
      <c r="AA640" s="149"/>
      <c r="AB640" s="149"/>
      <c r="AC640" s="149"/>
      <c r="AD640" s="149"/>
      <c r="AE640" s="149"/>
      <c r="AF640" s="149"/>
      <c r="AG640" s="149" t="s">
        <v>172</v>
      </c>
      <c r="AH640" s="149">
        <v>0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ht="22.5" outlineLevel="1" x14ac:dyDescent="0.2">
      <c r="A641" s="174">
        <v>118</v>
      </c>
      <c r="B641" s="175" t="s">
        <v>689</v>
      </c>
      <c r="C641" s="191" t="s">
        <v>690</v>
      </c>
      <c r="D641" s="176" t="s">
        <v>229</v>
      </c>
      <c r="E641" s="177">
        <v>0.63</v>
      </c>
      <c r="F641" s="178"/>
      <c r="G641" s="179">
        <f>ROUND(E641*F641,2)</f>
        <v>0</v>
      </c>
      <c r="H641" s="178"/>
      <c r="I641" s="179">
        <f>ROUND(E641*H641,2)</f>
        <v>0</v>
      </c>
      <c r="J641" s="178"/>
      <c r="K641" s="179">
        <f>ROUND(E641*J641,2)</f>
        <v>0</v>
      </c>
      <c r="L641" s="179">
        <v>21</v>
      </c>
      <c r="M641" s="179">
        <f>G641*(1+L641/100)</f>
        <v>0</v>
      </c>
      <c r="N641" s="177">
        <v>0</v>
      </c>
      <c r="O641" s="177">
        <f>ROUND(E641*N641,2)</f>
        <v>0</v>
      </c>
      <c r="P641" s="177">
        <v>0</v>
      </c>
      <c r="Q641" s="177">
        <f>ROUND(E641*P641,2)</f>
        <v>0</v>
      </c>
      <c r="R641" s="179"/>
      <c r="S641" s="179" t="s">
        <v>184</v>
      </c>
      <c r="T641" s="180" t="s">
        <v>185</v>
      </c>
      <c r="U641" s="160">
        <v>0</v>
      </c>
      <c r="V641" s="160">
        <f>ROUND(E641*U641,2)</f>
        <v>0</v>
      </c>
      <c r="W641" s="160"/>
      <c r="X641" s="160" t="s">
        <v>166</v>
      </c>
      <c r="Y641" s="160" t="s">
        <v>167</v>
      </c>
      <c r="Z641" s="149"/>
      <c r="AA641" s="149"/>
      <c r="AB641" s="149"/>
      <c r="AC641" s="149"/>
      <c r="AD641" s="149"/>
      <c r="AE641" s="149"/>
      <c r="AF641" s="149"/>
      <c r="AG641" s="149" t="s">
        <v>168</v>
      </c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2" x14ac:dyDescent="0.2">
      <c r="A642" s="156"/>
      <c r="B642" s="157"/>
      <c r="C642" s="192" t="s">
        <v>511</v>
      </c>
      <c r="D642" s="162"/>
      <c r="E642" s="163"/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60"/>
      <c r="Z642" s="149"/>
      <c r="AA642" s="149"/>
      <c r="AB642" s="149"/>
      <c r="AC642" s="149"/>
      <c r="AD642" s="149"/>
      <c r="AE642" s="149"/>
      <c r="AF642" s="149"/>
      <c r="AG642" s="149" t="s">
        <v>172</v>
      </c>
      <c r="AH642" s="149">
        <v>0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3" x14ac:dyDescent="0.2">
      <c r="A643" s="156"/>
      <c r="B643" s="157"/>
      <c r="C643" s="192" t="s">
        <v>691</v>
      </c>
      <c r="D643" s="162"/>
      <c r="E643" s="163">
        <v>0.63</v>
      </c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60"/>
      <c r="Z643" s="149"/>
      <c r="AA643" s="149"/>
      <c r="AB643" s="149"/>
      <c r="AC643" s="149"/>
      <c r="AD643" s="149"/>
      <c r="AE643" s="149"/>
      <c r="AF643" s="149"/>
      <c r="AG643" s="149" t="s">
        <v>172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ht="22.5" outlineLevel="1" x14ac:dyDescent="0.2">
      <c r="A644" s="174">
        <v>119</v>
      </c>
      <c r="B644" s="175" t="s">
        <v>692</v>
      </c>
      <c r="C644" s="191" t="s">
        <v>693</v>
      </c>
      <c r="D644" s="176" t="s">
        <v>229</v>
      </c>
      <c r="E644" s="177">
        <v>0.63</v>
      </c>
      <c r="F644" s="178"/>
      <c r="G644" s="179">
        <f>ROUND(E644*F644,2)</f>
        <v>0</v>
      </c>
      <c r="H644" s="178"/>
      <c r="I644" s="179">
        <f>ROUND(E644*H644,2)</f>
        <v>0</v>
      </c>
      <c r="J644" s="178"/>
      <c r="K644" s="179">
        <f>ROUND(E644*J644,2)</f>
        <v>0</v>
      </c>
      <c r="L644" s="179">
        <v>21</v>
      </c>
      <c r="M644" s="179">
        <f>G644*(1+L644/100)</f>
        <v>0</v>
      </c>
      <c r="N644" s="177">
        <v>0</v>
      </c>
      <c r="O644" s="177">
        <f>ROUND(E644*N644,2)</f>
        <v>0</v>
      </c>
      <c r="P644" s="177">
        <v>0</v>
      </c>
      <c r="Q644" s="177">
        <f>ROUND(E644*P644,2)</f>
        <v>0</v>
      </c>
      <c r="R644" s="179"/>
      <c r="S644" s="179" t="s">
        <v>184</v>
      </c>
      <c r="T644" s="180" t="s">
        <v>185</v>
      </c>
      <c r="U644" s="160">
        <v>0</v>
      </c>
      <c r="V644" s="160">
        <f>ROUND(E644*U644,2)</f>
        <v>0</v>
      </c>
      <c r="W644" s="160"/>
      <c r="X644" s="160" t="s">
        <v>166</v>
      </c>
      <c r="Y644" s="160" t="s">
        <v>167</v>
      </c>
      <c r="Z644" s="149"/>
      <c r="AA644" s="149"/>
      <c r="AB644" s="149"/>
      <c r="AC644" s="149"/>
      <c r="AD644" s="149"/>
      <c r="AE644" s="149"/>
      <c r="AF644" s="149"/>
      <c r="AG644" s="149" t="s">
        <v>168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2" x14ac:dyDescent="0.2">
      <c r="A645" s="156"/>
      <c r="B645" s="157"/>
      <c r="C645" s="192" t="s">
        <v>301</v>
      </c>
      <c r="D645" s="162"/>
      <c r="E645" s="163"/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60"/>
      <c r="Z645" s="149"/>
      <c r="AA645" s="149"/>
      <c r="AB645" s="149"/>
      <c r="AC645" s="149"/>
      <c r="AD645" s="149"/>
      <c r="AE645" s="149"/>
      <c r="AF645" s="149"/>
      <c r="AG645" s="149" t="s">
        <v>172</v>
      </c>
      <c r="AH645" s="149">
        <v>0</v>
      </c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3" x14ac:dyDescent="0.2">
      <c r="A646" s="156"/>
      <c r="B646" s="157"/>
      <c r="C646" s="192" t="s">
        <v>694</v>
      </c>
      <c r="D646" s="162"/>
      <c r="E646" s="163">
        <v>0.63</v>
      </c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60"/>
      <c r="Z646" s="149"/>
      <c r="AA646" s="149"/>
      <c r="AB646" s="149"/>
      <c r="AC646" s="149"/>
      <c r="AD646" s="149"/>
      <c r="AE646" s="149"/>
      <c r="AF646" s="149"/>
      <c r="AG646" s="149" t="s">
        <v>172</v>
      </c>
      <c r="AH646" s="149">
        <v>0</v>
      </c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>
        <v>120</v>
      </c>
      <c r="B647" s="157" t="s">
        <v>695</v>
      </c>
      <c r="C647" s="194" t="s">
        <v>696</v>
      </c>
      <c r="D647" s="158" t="s">
        <v>0</v>
      </c>
      <c r="E647" s="189"/>
      <c r="F647" s="161"/>
      <c r="G647" s="160">
        <f>ROUND(E647*F647,2)</f>
        <v>0</v>
      </c>
      <c r="H647" s="161"/>
      <c r="I647" s="160">
        <f>ROUND(E647*H647,2)</f>
        <v>0</v>
      </c>
      <c r="J647" s="161"/>
      <c r="K647" s="160">
        <f>ROUND(E647*J647,2)</f>
        <v>0</v>
      </c>
      <c r="L647" s="160">
        <v>21</v>
      </c>
      <c r="M647" s="160">
        <f>G647*(1+L647/100)</f>
        <v>0</v>
      </c>
      <c r="N647" s="159">
        <v>0</v>
      </c>
      <c r="O647" s="159">
        <f>ROUND(E647*N647,2)</f>
        <v>0</v>
      </c>
      <c r="P647" s="159">
        <v>0</v>
      </c>
      <c r="Q647" s="159">
        <f>ROUND(E647*P647,2)</f>
        <v>0</v>
      </c>
      <c r="R647" s="160" t="s">
        <v>697</v>
      </c>
      <c r="S647" s="160" t="s">
        <v>164</v>
      </c>
      <c r="T647" s="160" t="s">
        <v>165</v>
      </c>
      <c r="U647" s="160">
        <v>0</v>
      </c>
      <c r="V647" s="160">
        <f>ROUND(E647*U647,2)</f>
        <v>0</v>
      </c>
      <c r="W647" s="160"/>
      <c r="X647" s="160" t="s">
        <v>563</v>
      </c>
      <c r="Y647" s="160" t="s">
        <v>539</v>
      </c>
      <c r="Z647" s="149"/>
      <c r="AA647" s="149"/>
      <c r="AB647" s="149"/>
      <c r="AC647" s="149"/>
      <c r="AD647" s="149"/>
      <c r="AE647" s="149"/>
      <c r="AF647" s="149"/>
      <c r="AG647" s="149" t="s">
        <v>564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2" x14ac:dyDescent="0.2">
      <c r="A648" s="156"/>
      <c r="B648" s="157"/>
      <c r="C648" s="269" t="s">
        <v>593</v>
      </c>
      <c r="D648" s="270"/>
      <c r="E648" s="270"/>
      <c r="F648" s="270"/>
      <c r="G648" s="27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60"/>
      <c r="Z648" s="149"/>
      <c r="AA648" s="149"/>
      <c r="AB648" s="149"/>
      <c r="AC648" s="149"/>
      <c r="AD648" s="149"/>
      <c r="AE648" s="149"/>
      <c r="AF648" s="149"/>
      <c r="AG648" s="149" t="s">
        <v>170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x14ac:dyDescent="0.2">
      <c r="A649" s="167" t="s">
        <v>158</v>
      </c>
      <c r="B649" s="168" t="s">
        <v>105</v>
      </c>
      <c r="C649" s="190" t="s">
        <v>106</v>
      </c>
      <c r="D649" s="169"/>
      <c r="E649" s="170"/>
      <c r="F649" s="171"/>
      <c r="G649" s="171">
        <f>SUMIF(AG650:AG692,"&lt;&gt;NOR",G650:G692)</f>
        <v>0</v>
      </c>
      <c r="H649" s="171"/>
      <c r="I649" s="171">
        <f>SUM(I650:I692)</f>
        <v>0</v>
      </c>
      <c r="J649" s="171"/>
      <c r="K649" s="171">
        <f>SUM(K650:K692)</f>
        <v>0</v>
      </c>
      <c r="L649" s="171"/>
      <c r="M649" s="171">
        <f>SUM(M650:M692)</f>
        <v>0</v>
      </c>
      <c r="N649" s="170"/>
      <c r="O649" s="170">
        <f>SUM(O650:O692)</f>
        <v>1.51</v>
      </c>
      <c r="P649" s="170"/>
      <c r="Q649" s="170">
        <f>SUM(Q650:Q692)</f>
        <v>0</v>
      </c>
      <c r="R649" s="171"/>
      <c r="S649" s="171"/>
      <c r="T649" s="172"/>
      <c r="U649" s="166"/>
      <c r="V649" s="166">
        <f>SUM(V650:V692)</f>
        <v>200.4</v>
      </c>
      <c r="W649" s="166"/>
      <c r="X649" s="166"/>
      <c r="Y649" s="166"/>
      <c r="AG649" t="s">
        <v>159</v>
      </c>
    </row>
    <row r="650" spans="1:60" ht="22.5" outlineLevel="1" x14ac:dyDescent="0.2">
      <c r="A650" s="174">
        <v>121</v>
      </c>
      <c r="B650" s="175" t="s">
        <v>698</v>
      </c>
      <c r="C650" s="191" t="s">
        <v>699</v>
      </c>
      <c r="D650" s="176" t="s">
        <v>162</v>
      </c>
      <c r="E650" s="177">
        <v>213.19200000000001</v>
      </c>
      <c r="F650" s="178"/>
      <c r="G650" s="179">
        <f>ROUND(E650*F650,2)</f>
        <v>0</v>
      </c>
      <c r="H650" s="178"/>
      <c r="I650" s="179">
        <f>ROUND(E650*H650,2)</f>
        <v>0</v>
      </c>
      <c r="J650" s="178"/>
      <c r="K650" s="179">
        <f>ROUND(E650*J650,2)</f>
        <v>0</v>
      </c>
      <c r="L650" s="179">
        <v>21</v>
      </c>
      <c r="M650" s="179">
        <f>G650*(1+L650/100)</f>
        <v>0</v>
      </c>
      <c r="N650" s="177">
        <v>2.8800000000000002E-3</v>
      </c>
      <c r="O650" s="177">
        <f>ROUND(E650*N650,2)</f>
        <v>0.61</v>
      </c>
      <c r="P650" s="177">
        <v>0</v>
      </c>
      <c r="Q650" s="177">
        <f>ROUND(E650*P650,2)</f>
        <v>0</v>
      </c>
      <c r="R650" s="179" t="s">
        <v>700</v>
      </c>
      <c r="S650" s="179" t="s">
        <v>164</v>
      </c>
      <c r="T650" s="180" t="s">
        <v>165</v>
      </c>
      <c r="U650" s="160">
        <v>0.52</v>
      </c>
      <c r="V650" s="160">
        <f>ROUND(E650*U650,2)</f>
        <v>110.86</v>
      </c>
      <c r="W650" s="160"/>
      <c r="X650" s="160" t="s">
        <v>166</v>
      </c>
      <c r="Y650" s="160" t="s">
        <v>167</v>
      </c>
      <c r="Z650" s="149"/>
      <c r="AA650" s="149"/>
      <c r="AB650" s="149"/>
      <c r="AC650" s="149"/>
      <c r="AD650" s="149"/>
      <c r="AE650" s="149"/>
      <c r="AF650" s="149"/>
      <c r="AG650" s="149" t="s">
        <v>168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2" x14ac:dyDescent="0.2">
      <c r="A651" s="156"/>
      <c r="B651" s="157"/>
      <c r="C651" s="265" t="s">
        <v>701</v>
      </c>
      <c r="D651" s="266"/>
      <c r="E651" s="266"/>
      <c r="F651" s="266"/>
      <c r="G651" s="266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60"/>
      <c r="Z651" s="149"/>
      <c r="AA651" s="149"/>
      <c r="AB651" s="149"/>
      <c r="AC651" s="149"/>
      <c r="AD651" s="149"/>
      <c r="AE651" s="149"/>
      <c r="AF651" s="149"/>
      <c r="AG651" s="149" t="s">
        <v>205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2" x14ac:dyDescent="0.2">
      <c r="A652" s="156"/>
      <c r="B652" s="157"/>
      <c r="C652" s="192" t="s">
        <v>702</v>
      </c>
      <c r="D652" s="162"/>
      <c r="E652" s="163"/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49"/>
      <c r="AA652" s="149"/>
      <c r="AB652" s="149"/>
      <c r="AC652" s="149"/>
      <c r="AD652" s="149"/>
      <c r="AE652" s="149"/>
      <c r="AF652" s="149"/>
      <c r="AG652" s="149" t="s">
        <v>172</v>
      </c>
      <c r="AH652" s="149">
        <v>0</v>
      </c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3" x14ac:dyDescent="0.2">
      <c r="A653" s="156"/>
      <c r="B653" s="157"/>
      <c r="C653" s="192" t="s">
        <v>176</v>
      </c>
      <c r="D653" s="162"/>
      <c r="E653" s="163"/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60"/>
      <c r="Z653" s="149"/>
      <c r="AA653" s="149"/>
      <c r="AB653" s="149"/>
      <c r="AC653" s="149"/>
      <c r="AD653" s="149"/>
      <c r="AE653" s="149"/>
      <c r="AF653" s="149"/>
      <c r="AG653" s="149" t="s">
        <v>172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3" x14ac:dyDescent="0.2">
      <c r="A654" s="156"/>
      <c r="B654" s="157"/>
      <c r="C654" s="192" t="s">
        <v>386</v>
      </c>
      <c r="D654" s="162"/>
      <c r="E654" s="163">
        <v>28.475999999999999</v>
      </c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60"/>
      <c r="Z654" s="149"/>
      <c r="AA654" s="149"/>
      <c r="AB654" s="149"/>
      <c r="AC654" s="149"/>
      <c r="AD654" s="149"/>
      <c r="AE654" s="149"/>
      <c r="AF654" s="149"/>
      <c r="AG654" s="149" t="s">
        <v>172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3" x14ac:dyDescent="0.2">
      <c r="A655" s="156"/>
      <c r="B655" s="157"/>
      <c r="C655" s="192" t="s">
        <v>391</v>
      </c>
      <c r="D655" s="162"/>
      <c r="E655" s="163">
        <v>5.3550000000000004</v>
      </c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60"/>
      <c r="Z655" s="149"/>
      <c r="AA655" s="149"/>
      <c r="AB655" s="149"/>
      <c r="AC655" s="149"/>
      <c r="AD655" s="149"/>
      <c r="AE655" s="149"/>
      <c r="AF655" s="149"/>
      <c r="AG655" s="149" t="s">
        <v>172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3" x14ac:dyDescent="0.2">
      <c r="A656" s="156"/>
      <c r="B656" s="157"/>
      <c r="C656" s="192" t="s">
        <v>392</v>
      </c>
      <c r="D656" s="162"/>
      <c r="E656" s="163">
        <v>2.331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60"/>
      <c r="Z656" s="149"/>
      <c r="AA656" s="149"/>
      <c r="AB656" s="149"/>
      <c r="AC656" s="149"/>
      <c r="AD656" s="149"/>
      <c r="AE656" s="149"/>
      <c r="AF656" s="149"/>
      <c r="AG656" s="149" t="s">
        <v>172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3" x14ac:dyDescent="0.2">
      <c r="A657" s="156"/>
      <c r="B657" s="157"/>
      <c r="C657" s="192" t="s">
        <v>393</v>
      </c>
      <c r="D657" s="162"/>
      <c r="E657" s="163">
        <v>1.9530000000000001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60"/>
      <c r="Z657" s="149"/>
      <c r="AA657" s="149"/>
      <c r="AB657" s="149"/>
      <c r="AC657" s="149"/>
      <c r="AD657" s="149"/>
      <c r="AE657" s="149"/>
      <c r="AF657" s="149"/>
      <c r="AG657" s="149" t="s">
        <v>172</v>
      </c>
      <c r="AH657" s="149">
        <v>0</v>
      </c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3" x14ac:dyDescent="0.2">
      <c r="A658" s="156"/>
      <c r="B658" s="157"/>
      <c r="C658" s="192" t="s">
        <v>171</v>
      </c>
      <c r="D658" s="162"/>
      <c r="E658" s="163"/>
      <c r="F658" s="160"/>
      <c r="G658" s="160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60"/>
      <c r="Z658" s="149"/>
      <c r="AA658" s="149"/>
      <c r="AB658" s="149"/>
      <c r="AC658" s="149"/>
      <c r="AD658" s="149"/>
      <c r="AE658" s="149"/>
      <c r="AF658" s="149"/>
      <c r="AG658" s="149" t="s">
        <v>172</v>
      </c>
      <c r="AH658" s="149">
        <v>0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3" x14ac:dyDescent="0.2">
      <c r="A659" s="156"/>
      <c r="B659" s="157"/>
      <c r="C659" s="192" t="s">
        <v>395</v>
      </c>
      <c r="D659" s="162"/>
      <c r="E659" s="163">
        <v>100.73699999999999</v>
      </c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60"/>
      <c r="Z659" s="149"/>
      <c r="AA659" s="149"/>
      <c r="AB659" s="149"/>
      <c r="AC659" s="149"/>
      <c r="AD659" s="149"/>
      <c r="AE659" s="149"/>
      <c r="AF659" s="149"/>
      <c r="AG659" s="149" t="s">
        <v>172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3" x14ac:dyDescent="0.2">
      <c r="A660" s="156"/>
      <c r="B660" s="157"/>
      <c r="C660" s="192" t="s">
        <v>398</v>
      </c>
      <c r="D660" s="162"/>
      <c r="E660" s="163">
        <v>6.2370000000000001</v>
      </c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60"/>
      <c r="Z660" s="149"/>
      <c r="AA660" s="149"/>
      <c r="AB660" s="149"/>
      <c r="AC660" s="149"/>
      <c r="AD660" s="149"/>
      <c r="AE660" s="149"/>
      <c r="AF660" s="149"/>
      <c r="AG660" s="149" t="s">
        <v>172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3" x14ac:dyDescent="0.2">
      <c r="A661" s="156"/>
      <c r="B661" s="157"/>
      <c r="C661" s="192" t="s">
        <v>401</v>
      </c>
      <c r="D661" s="162"/>
      <c r="E661" s="163">
        <v>4.032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60"/>
      <c r="Z661" s="149"/>
      <c r="AA661" s="149"/>
      <c r="AB661" s="149"/>
      <c r="AC661" s="149"/>
      <c r="AD661" s="149"/>
      <c r="AE661" s="149"/>
      <c r="AF661" s="149"/>
      <c r="AG661" s="149" t="s">
        <v>172</v>
      </c>
      <c r="AH661" s="149">
        <v>0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3" x14ac:dyDescent="0.2">
      <c r="A662" s="156"/>
      <c r="B662" s="157"/>
      <c r="C662" s="192" t="s">
        <v>402</v>
      </c>
      <c r="D662" s="162"/>
      <c r="E662" s="163">
        <v>2.835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60"/>
      <c r="Z662" s="149"/>
      <c r="AA662" s="149"/>
      <c r="AB662" s="149"/>
      <c r="AC662" s="149"/>
      <c r="AD662" s="149"/>
      <c r="AE662" s="149"/>
      <c r="AF662" s="149"/>
      <c r="AG662" s="149" t="s">
        <v>172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3" x14ac:dyDescent="0.2">
      <c r="A663" s="156"/>
      <c r="B663" s="157"/>
      <c r="C663" s="192" t="s">
        <v>403</v>
      </c>
      <c r="D663" s="162"/>
      <c r="E663" s="163">
        <v>1.6379999999999999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49"/>
      <c r="AA663" s="149"/>
      <c r="AB663" s="149"/>
      <c r="AC663" s="149"/>
      <c r="AD663" s="149"/>
      <c r="AE663" s="149"/>
      <c r="AF663" s="149"/>
      <c r="AG663" s="149" t="s">
        <v>172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3" x14ac:dyDescent="0.2">
      <c r="A664" s="156"/>
      <c r="B664" s="157"/>
      <c r="C664" s="192" t="s">
        <v>405</v>
      </c>
      <c r="D664" s="162"/>
      <c r="E664" s="163"/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60"/>
      <c r="Z664" s="149"/>
      <c r="AA664" s="149"/>
      <c r="AB664" s="149"/>
      <c r="AC664" s="149"/>
      <c r="AD664" s="149"/>
      <c r="AE664" s="149"/>
      <c r="AF664" s="149"/>
      <c r="AG664" s="149" t="s">
        <v>172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3" x14ac:dyDescent="0.2">
      <c r="A665" s="156"/>
      <c r="B665" s="157"/>
      <c r="C665" s="192" t="s">
        <v>406</v>
      </c>
      <c r="D665" s="162"/>
      <c r="E665" s="163">
        <v>57.078000000000003</v>
      </c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60"/>
      <c r="Z665" s="149"/>
      <c r="AA665" s="149"/>
      <c r="AB665" s="149"/>
      <c r="AC665" s="149"/>
      <c r="AD665" s="149"/>
      <c r="AE665" s="149"/>
      <c r="AF665" s="149"/>
      <c r="AG665" s="149" t="s">
        <v>172</v>
      </c>
      <c r="AH665" s="149">
        <v>0</v>
      </c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3" x14ac:dyDescent="0.2">
      <c r="A666" s="156"/>
      <c r="B666" s="157"/>
      <c r="C666" s="192" t="s">
        <v>221</v>
      </c>
      <c r="D666" s="162"/>
      <c r="E666" s="163"/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60"/>
      <c r="Z666" s="149"/>
      <c r="AA666" s="149"/>
      <c r="AB666" s="149"/>
      <c r="AC666" s="149"/>
      <c r="AD666" s="149"/>
      <c r="AE666" s="149"/>
      <c r="AF666" s="149"/>
      <c r="AG666" s="149" t="s">
        <v>172</v>
      </c>
      <c r="AH666" s="149">
        <v>0</v>
      </c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3" x14ac:dyDescent="0.2">
      <c r="A667" s="156"/>
      <c r="B667" s="157"/>
      <c r="C667" s="192" t="s">
        <v>427</v>
      </c>
      <c r="D667" s="162"/>
      <c r="E667" s="163">
        <v>2.52</v>
      </c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49"/>
      <c r="AA667" s="149"/>
      <c r="AB667" s="149"/>
      <c r="AC667" s="149"/>
      <c r="AD667" s="149"/>
      <c r="AE667" s="149"/>
      <c r="AF667" s="149"/>
      <c r="AG667" s="149" t="s">
        <v>172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22.5" outlineLevel="1" x14ac:dyDescent="0.2">
      <c r="A668" s="174">
        <v>122</v>
      </c>
      <c r="B668" s="175" t="s">
        <v>703</v>
      </c>
      <c r="C668" s="191" t="s">
        <v>704</v>
      </c>
      <c r="D668" s="176" t="s">
        <v>162</v>
      </c>
      <c r="E668" s="177">
        <v>213.19200000000001</v>
      </c>
      <c r="F668" s="178"/>
      <c r="G668" s="179">
        <f>ROUND(E668*F668,2)</f>
        <v>0</v>
      </c>
      <c r="H668" s="178"/>
      <c r="I668" s="179">
        <f>ROUND(E668*H668,2)</f>
        <v>0</v>
      </c>
      <c r="J668" s="178"/>
      <c r="K668" s="179">
        <f>ROUND(E668*J668,2)</f>
        <v>0</v>
      </c>
      <c r="L668" s="179">
        <v>21</v>
      </c>
      <c r="M668" s="179">
        <f>G668*(1+L668/100)</f>
        <v>0</v>
      </c>
      <c r="N668" s="177">
        <v>4.1999999999999997E-3</v>
      </c>
      <c r="O668" s="177">
        <f>ROUND(E668*N668,2)</f>
        <v>0.9</v>
      </c>
      <c r="P668" s="177">
        <v>0</v>
      </c>
      <c r="Q668" s="177">
        <f>ROUND(E668*P668,2)</f>
        <v>0</v>
      </c>
      <c r="R668" s="179" t="s">
        <v>700</v>
      </c>
      <c r="S668" s="179" t="s">
        <v>164</v>
      </c>
      <c r="T668" s="180" t="s">
        <v>165</v>
      </c>
      <c r="U668" s="160">
        <v>0.42</v>
      </c>
      <c r="V668" s="160">
        <f>ROUND(E668*U668,2)</f>
        <v>89.54</v>
      </c>
      <c r="W668" s="160"/>
      <c r="X668" s="160" t="s">
        <v>166</v>
      </c>
      <c r="Y668" s="160" t="s">
        <v>167</v>
      </c>
      <c r="Z668" s="149"/>
      <c r="AA668" s="149"/>
      <c r="AB668" s="149"/>
      <c r="AC668" s="149"/>
      <c r="AD668" s="149"/>
      <c r="AE668" s="149"/>
      <c r="AF668" s="149"/>
      <c r="AG668" s="149" t="s">
        <v>168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2" x14ac:dyDescent="0.2">
      <c r="A669" s="156"/>
      <c r="B669" s="157"/>
      <c r="C669" s="192" t="s">
        <v>702</v>
      </c>
      <c r="D669" s="162"/>
      <c r="E669" s="163"/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60"/>
      <c r="Z669" s="149"/>
      <c r="AA669" s="149"/>
      <c r="AB669" s="149"/>
      <c r="AC669" s="149"/>
      <c r="AD669" s="149"/>
      <c r="AE669" s="149"/>
      <c r="AF669" s="149"/>
      <c r="AG669" s="149" t="s">
        <v>172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3" x14ac:dyDescent="0.2">
      <c r="A670" s="156"/>
      <c r="B670" s="157"/>
      <c r="C670" s="192" t="s">
        <v>176</v>
      </c>
      <c r="D670" s="162"/>
      <c r="E670" s="163"/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49"/>
      <c r="AA670" s="149"/>
      <c r="AB670" s="149"/>
      <c r="AC670" s="149"/>
      <c r="AD670" s="149"/>
      <c r="AE670" s="149"/>
      <c r="AF670" s="149"/>
      <c r="AG670" s="149" t="s">
        <v>172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3" x14ac:dyDescent="0.2">
      <c r="A671" s="156"/>
      <c r="B671" s="157"/>
      <c r="C671" s="192" t="s">
        <v>386</v>
      </c>
      <c r="D671" s="162"/>
      <c r="E671" s="163">
        <v>28.475999999999999</v>
      </c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60"/>
      <c r="Z671" s="149"/>
      <c r="AA671" s="149"/>
      <c r="AB671" s="149"/>
      <c r="AC671" s="149"/>
      <c r="AD671" s="149"/>
      <c r="AE671" s="149"/>
      <c r="AF671" s="149"/>
      <c r="AG671" s="149" t="s">
        <v>172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3" x14ac:dyDescent="0.2">
      <c r="A672" s="156"/>
      <c r="B672" s="157"/>
      <c r="C672" s="192" t="s">
        <v>391</v>
      </c>
      <c r="D672" s="162"/>
      <c r="E672" s="163">
        <v>5.3550000000000004</v>
      </c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60"/>
      <c r="Z672" s="149"/>
      <c r="AA672" s="149"/>
      <c r="AB672" s="149"/>
      <c r="AC672" s="149"/>
      <c r="AD672" s="149"/>
      <c r="AE672" s="149"/>
      <c r="AF672" s="149"/>
      <c r="AG672" s="149" t="s">
        <v>172</v>
      </c>
      <c r="AH672" s="149">
        <v>0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3" x14ac:dyDescent="0.2">
      <c r="A673" s="156"/>
      <c r="B673" s="157"/>
      <c r="C673" s="192" t="s">
        <v>392</v>
      </c>
      <c r="D673" s="162"/>
      <c r="E673" s="163">
        <v>2.331</v>
      </c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60"/>
      <c r="Z673" s="149"/>
      <c r="AA673" s="149"/>
      <c r="AB673" s="149"/>
      <c r="AC673" s="149"/>
      <c r="AD673" s="149"/>
      <c r="AE673" s="149"/>
      <c r="AF673" s="149"/>
      <c r="AG673" s="149" t="s">
        <v>172</v>
      </c>
      <c r="AH673" s="149">
        <v>0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3" x14ac:dyDescent="0.2">
      <c r="A674" s="156"/>
      <c r="B674" s="157"/>
      <c r="C674" s="192" t="s">
        <v>393</v>
      </c>
      <c r="D674" s="162"/>
      <c r="E674" s="163">
        <v>1.9530000000000001</v>
      </c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60"/>
      <c r="Z674" s="149"/>
      <c r="AA674" s="149"/>
      <c r="AB674" s="149"/>
      <c r="AC674" s="149"/>
      <c r="AD674" s="149"/>
      <c r="AE674" s="149"/>
      <c r="AF674" s="149"/>
      <c r="AG674" s="149" t="s">
        <v>172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3" x14ac:dyDescent="0.2">
      <c r="A675" s="156"/>
      <c r="B675" s="157"/>
      <c r="C675" s="192" t="s">
        <v>171</v>
      </c>
      <c r="D675" s="162"/>
      <c r="E675" s="163"/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60"/>
      <c r="Z675" s="149"/>
      <c r="AA675" s="149"/>
      <c r="AB675" s="149"/>
      <c r="AC675" s="149"/>
      <c r="AD675" s="149"/>
      <c r="AE675" s="149"/>
      <c r="AF675" s="149"/>
      <c r="AG675" s="149" t="s">
        <v>172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3" x14ac:dyDescent="0.2">
      <c r="A676" s="156"/>
      <c r="B676" s="157"/>
      <c r="C676" s="192" t="s">
        <v>395</v>
      </c>
      <c r="D676" s="162"/>
      <c r="E676" s="163">
        <v>100.73699999999999</v>
      </c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60"/>
      <c r="Z676" s="149"/>
      <c r="AA676" s="149"/>
      <c r="AB676" s="149"/>
      <c r="AC676" s="149"/>
      <c r="AD676" s="149"/>
      <c r="AE676" s="149"/>
      <c r="AF676" s="149"/>
      <c r="AG676" s="149" t="s">
        <v>172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3" x14ac:dyDescent="0.2">
      <c r="A677" s="156"/>
      <c r="B677" s="157"/>
      <c r="C677" s="192" t="s">
        <v>398</v>
      </c>
      <c r="D677" s="162"/>
      <c r="E677" s="163">
        <v>6.2370000000000001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60"/>
      <c r="Z677" s="149"/>
      <c r="AA677" s="149"/>
      <c r="AB677" s="149"/>
      <c r="AC677" s="149"/>
      <c r="AD677" s="149"/>
      <c r="AE677" s="149"/>
      <c r="AF677" s="149"/>
      <c r="AG677" s="149" t="s">
        <v>172</v>
      </c>
      <c r="AH677" s="149">
        <v>0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3" x14ac:dyDescent="0.2">
      <c r="A678" s="156"/>
      <c r="B678" s="157"/>
      <c r="C678" s="192" t="s">
        <v>401</v>
      </c>
      <c r="D678" s="162"/>
      <c r="E678" s="163">
        <v>4.032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60"/>
      <c r="Z678" s="149"/>
      <c r="AA678" s="149"/>
      <c r="AB678" s="149"/>
      <c r="AC678" s="149"/>
      <c r="AD678" s="149"/>
      <c r="AE678" s="149"/>
      <c r="AF678" s="149"/>
      <c r="AG678" s="149" t="s">
        <v>172</v>
      </c>
      <c r="AH678" s="149">
        <v>0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3" x14ac:dyDescent="0.2">
      <c r="A679" s="156"/>
      <c r="B679" s="157"/>
      <c r="C679" s="192" t="s">
        <v>402</v>
      </c>
      <c r="D679" s="162"/>
      <c r="E679" s="163">
        <v>2.835</v>
      </c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60"/>
      <c r="Z679" s="149"/>
      <c r="AA679" s="149"/>
      <c r="AB679" s="149"/>
      <c r="AC679" s="149"/>
      <c r="AD679" s="149"/>
      <c r="AE679" s="149"/>
      <c r="AF679" s="149"/>
      <c r="AG679" s="149" t="s">
        <v>172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3" x14ac:dyDescent="0.2">
      <c r="A680" s="156"/>
      <c r="B680" s="157"/>
      <c r="C680" s="192" t="s">
        <v>403</v>
      </c>
      <c r="D680" s="162"/>
      <c r="E680" s="163">
        <v>1.6379999999999999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60"/>
      <c r="Z680" s="149"/>
      <c r="AA680" s="149"/>
      <c r="AB680" s="149"/>
      <c r="AC680" s="149"/>
      <c r="AD680" s="149"/>
      <c r="AE680" s="149"/>
      <c r="AF680" s="149"/>
      <c r="AG680" s="149" t="s">
        <v>172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3" x14ac:dyDescent="0.2">
      <c r="A681" s="156"/>
      <c r="B681" s="157"/>
      <c r="C681" s="192" t="s">
        <v>405</v>
      </c>
      <c r="D681" s="162"/>
      <c r="E681" s="163"/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60"/>
      <c r="Z681" s="149"/>
      <c r="AA681" s="149"/>
      <c r="AB681" s="149"/>
      <c r="AC681" s="149"/>
      <c r="AD681" s="149"/>
      <c r="AE681" s="149"/>
      <c r="AF681" s="149"/>
      <c r="AG681" s="149" t="s">
        <v>172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3" x14ac:dyDescent="0.2">
      <c r="A682" s="156"/>
      <c r="B682" s="157"/>
      <c r="C682" s="192" t="s">
        <v>406</v>
      </c>
      <c r="D682" s="162"/>
      <c r="E682" s="163">
        <v>57.078000000000003</v>
      </c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60"/>
      <c r="Z682" s="149"/>
      <c r="AA682" s="149"/>
      <c r="AB682" s="149"/>
      <c r="AC682" s="149"/>
      <c r="AD682" s="149"/>
      <c r="AE682" s="149"/>
      <c r="AF682" s="149"/>
      <c r="AG682" s="149" t="s">
        <v>172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3" x14ac:dyDescent="0.2">
      <c r="A683" s="156"/>
      <c r="B683" s="157"/>
      <c r="C683" s="192" t="s">
        <v>221</v>
      </c>
      <c r="D683" s="162"/>
      <c r="E683" s="163"/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60"/>
      <c r="Z683" s="149"/>
      <c r="AA683" s="149"/>
      <c r="AB683" s="149"/>
      <c r="AC683" s="149"/>
      <c r="AD683" s="149"/>
      <c r="AE683" s="149"/>
      <c r="AF683" s="149"/>
      <c r="AG683" s="149" t="s">
        <v>172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3" x14ac:dyDescent="0.2">
      <c r="A684" s="156"/>
      <c r="B684" s="157"/>
      <c r="C684" s="192" t="s">
        <v>427</v>
      </c>
      <c r="D684" s="162"/>
      <c r="E684" s="163">
        <v>2.52</v>
      </c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60"/>
      <c r="Z684" s="149"/>
      <c r="AA684" s="149"/>
      <c r="AB684" s="149"/>
      <c r="AC684" s="149"/>
      <c r="AD684" s="149"/>
      <c r="AE684" s="149"/>
      <c r="AF684" s="149"/>
      <c r="AG684" s="149" t="s">
        <v>172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ht="22.5" outlineLevel="1" x14ac:dyDescent="0.2">
      <c r="A685" s="174">
        <v>123</v>
      </c>
      <c r="B685" s="175" t="s">
        <v>705</v>
      </c>
      <c r="C685" s="191" t="s">
        <v>706</v>
      </c>
      <c r="D685" s="176" t="s">
        <v>229</v>
      </c>
      <c r="E685" s="177">
        <v>1.26</v>
      </c>
      <c r="F685" s="178"/>
      <c r="G685" s="179">
        <f>ROUND(E685*F685,2)</f>
        <v>0</v>
      </c>
      <c r="H685" s="178"/>
      <c r="I685" s="179">
        <f>ROUND(E685*H685,2)</f>
        <v>0</v>
      </c>
      <c r="J685" s="178"/>
      <c r="K685" s="179">
        <f>ROUND(E685*J685,2)</f>
        <v>0</v>
      </c>
      <c r="L685" s="179">
        <v>21</v>
      </c>
      <c r="M685" s="179">
        <f>G685*(1+L685/100)</f>
        <v>0</v>
      </c>
      <c r="N685" s="177">
        <v>0</v>
      </c>
      <c r="O685" s="177">
        <f>ROUND(E685*N685,2)</f>
        <v>0</v>
      </c>
      <c r="P685" s="177">
        <v>0</v>
      </c>
      <c r="Q685" s="177">
        <f>ROUND(E685*P685,2)</f>
        <v>0</v>
      </c>
      <c r="R685" s="179"/>
      <c r="S685" s="179" t="s">
        <v>184</v>
      </c>
      <c r="T685" s="180" t="s">
        <v>185</v>
      </c>
      <c r="U685" s="160">
        <v>0</v>
      </c>
      <c r="V685" s="160">
        <f>ROUND(E685*U685,2)</f>
        <v>0</v>
      </c>
      <c r="W685" s="160"/>
      <c r="X685" s="160" t="s">
        <v>166</v>
      </c>
      <c r="Y685" s="160" t="s">
        <v>167</v>
      </c>
      <c r="Z685" s="149"/>
      <c r="AA685" s="149"/>
      <c r="AB685" s="149"/>
      <c r="AC685" s="149"/>
      <c r="AD685" s="149"/>
      <c r="AE685" s="149"/>
      <c r="AF685" s="149"/>
      <c r="AG685" s="149" t="s">
        <v>168</v>
      </c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2" x14ac:dyDescent="0.2">
      <c r="A686" s="156"/>
      <c r="B686" s="157"/>
      <c r="C686" s="192" t="s">
        <v>707</v>
      </c>
      <c r="D686" s="162"/>
      <c r="E686" s="163">
        <v>1.26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60"/>
      <c r="Z686" s="149"/>
      <c r="AA686" s="149"/>
      <c r="AB686" s="149"/>
      <c r="AC686" s="149"/>
      <c r="AD686" s="149"/>
      <c r="AE686" s="149"/>
      <c r="AF686" s="149"/>
      <c r="AG686" s="149" t="s">
        <v>172</v>
      </c>
      <c r="AH686" s="149">
        <v>0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74">
        <v>124</v>
      </c>
      <c r="B687" s="175" t="s">
        <v>708</v>
      </c>
      <c r="C687" s="191" t="s">
        <v>709</v>
      </c>
      <c r="D687" s="176" t="s">
        <v>229</v>
      </c>
      <c r="E687" s="177">
        <v>0.63</v>
      </c>
      <c r="F687" s="178"/>
      <c r="G687" s="179">
        <f>ROUND(E687*F687,2)</f>
        <v>0</v>
      </c>
      <c r="H687" s="178"/>
      <c r="I687" s="179">
        <f>ROUND(E687*H687,2)</f>
        <v>0</v>
      </c>
      <c r="J687" s="178"/>
      <c r="K687" s="179">
        <f>ROUND(E687*J687,2)</f>
        <v>0</v>
      </c>
      <c r="L687" s="179">
        <v>21</v>
      </c>
      <c r="M687" s="179">
        <f>G687*(1+L687/100)</f>
        <v>0</v>
      </c>
      <c r="N687" s="177">
        <v>0</v>
      </c>
      <c r="O687" s="177">
        <f>ROUND(E687*N687,2)</f>
        <v>0</v>
      </c>
      <c r="P687" s="177">
        <v>0</v>
      </c>
      <c r="Q687" s="177">
        <f>ROUND(E687*P687,2)</f>
        <v>0</v>
      </c>
      <c r="R687" s="179"/>
      <c r="S687" s="179" t="s">
        <v>184</v>
      </c>
      <c r="T687" s="180" t="s">
        <v>185</v>
      </c>
      <c r="U687" s="160">
        <v>0</v>
      </c>
      <c r="V687" s="160">
        <f>ROUND(E687*U687,2)</f>
        <v>0</v>
      </c>
      <c r="W687" s="160"/>
      <c r="X687" s="160" t="s">
        <v>166</v>
      </c>
      <c r="Y687" s="160" t="s">
        <v>167</v>
      </c>
      <c r="Z687" s="149"/>
      <c r="AA687" s="149"/>
      <c r="AB687" s="149"/>
      <c r="AC687" s="149"/>
      <c r="AD687" s="149"/>
      <c r="AE687" s="149"/>
      <c r="AF687" s="149"/>
      <c r="AG687" s="149" t="s">
        <v>168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2" x14ac:dyDescent="0.2">
      <c r="A688" s="156"/>
      <c r="B688" s="157"/>
      <c r="C688" s="192" t="s">
        <v>624</v>
      </c>
      <c r="D688" s="162"/>
      <c r="E688" s="163">
        <v>0.63</v>
      </c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60"/>
      <c r="Z688" s="149"/>
      <c r="AA688" s="149"/>
      <c r="AB688" s="149"/>
      <c r="AC688" s="149"/>
      <c r="AD688" s="149"/>
      <c r="AE688" s="149"/>
      <c r="AF688" s="149"/>
      <c r="AG688" s="149" t="s">
        <v>172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ht="22.5" outlineLevel="1" x14ac:dyDescent="0.2">
      <c r="A689" s="174">
        <v>125</v>
      </c>
      <c r="B689" s="175" t="s">
        <v>710</v>
      </c>
      <c r="C689" s="191" t="s">
        <v>711</v>
      </c>
      <c r="D689" s="176" t="s">
        <v>229</v>
      </c>
      <c r="E689" s="177">
        <v>0.63</v>
      </c>
      <c r="F689" s="178"/>
      <c r="G689" s="179">
        <f>ROUND(E689*F689,2)</f>
        <v>0</v>
      </c>
      <c r="H689" s="178"/>
      <c r="I689" s="179">
        <f>ROUND(E689*H689,2)</f>
        <v>0</v>
      </c>
      <c r="J689" s="178"/>
      <c r="K689" s="179">
        <f>ROUND(E689*J689,2)</f>
        <v>0</v>
      </c>
      <c r="L689" s="179">
        <v>21</v>
      </c>
      <c r="M689" s="179">
        <f>G689*(1+L689/100)</f>
        <v>0</v>
      </c>
      <c r="N689" s="177">
        <v>0</v>
      </c>
      <c r="O689" s="177">
        <f>ROUND(E689*N689,2)</f>
        <v>0</v>
      </c>
      <c r="P689" s="177">
        <v>0</v>
      </c>
      <c r="Q689" s="177">
        <f>ROUND(E689*P689,2)</f>
        <v>0</v>
      </c>
      <c r="R689" s="179"/>
      <c r="S689" s="179" t="s">
        <v>184</v>
      </c>
      <c r="T689" s="180" t="s">
        <v>185</v>
      </c>
      <c r="U689" s="160">
        <v>0</v>
      </c>
      <c r="V689" s="160">
        <f>ROUND(E689*U689,2)</f>
        <v>0</v>
      </c>
      <c r="W689" s="160"/>
      <c r="X689" s="160" t="s">
        <v>166</v>
      </c>
      <c r="Y689" s="160" t="s">
        <v>167</v>
      </c>
      <c r="Z689" s="149"/>
      <c r="AA689" s="149"/>
      <c r="AB689" s="149"/>
      <c r="AC689" s="149"/>
      <c r="AD689" s="149"/>
      <c r="AE689" s="149"/>
      <c r="AF689" s="149"/>
      <c r="AG689" s="149" t="s">
        <v>168</v>
      </c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2" x14ac:dyDescent="0.2">
      <c r="A690" s="156"/>
      <c r="B690" s="157"/>
      <c r="C690" s="192" t="s">
        <v>624</v>
      </c>
      <c r="D690" s="162"/>
      <c r="E690" s="163">
        <v>0.63</v>
      </c>
      <c r="F690" s="160"/>
      <c r="G690" s="160"/>
      <c r="H690" s="160"/>
      <c r="I690" s="160"/>
      <c r="J690" s="160"/>
      <c r="K690" s="160"/>
      <c r="L690" s="160"/>
      <c r="M690" s="160"/>
      <c r="N690" s="159"/>
      <c r="O690" s="159"/>
      <c r="P690" s="159"/>
      <c r="Q690" s="159"/>
      <c r="R690" s="160"/>
      <c r="S690" s="160"/>
      <c r="T690" s="160"/>
      <c r="U690" s="160"/>
      <c r="V690" s="160"/>
      <c r="W690" s="160"/>
      <c r="X690" s="160"/>
      <c r="Y690" s="160"/>
      <c r="Z690" s="149"/>
      <c r="AA690" s="149"/>
      <c r="AB690" s="149"/>
      <c r="AC690" s="149"/>
      <c r="AD690" s="149"/>
      <c r="AE690" s="149"/>
      <c r="AF690" s="149"/>
      <c r="AG690" s="149" t="s">
        <v>172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>
        <v>126</v>
      </c>
      <c r="B691" s="157" t="s">
        <v>712</v>
      </c>
      <c r="C691" s="194" t="s">
        <v>713</v>
      </c>
      <c r="D691" s="158" t="s">
        <v>0</v>
      </c>
      <c r="E691" s="189"/>
      <c r="F691" s="161"/>
      <c r="G691" s="160">
        <f>ROUND(E691*F691,2)</f>
        <v>0</v>
      </c>
      <c r="H691" s="161"/>
      <c r="I691" s="160">
        <f>ROUND(E691*H691,2)</f>
        <v>0</v>
      </c>
      <c r="J691" s="161"/>
      <c r="K691" s="160">
        <f>ROUND(E691*J691,2)</f>
        <v>0</v>
      </c>
      <c r="L691" s="160">
        <v>21</v>
      </c>
      <c r="M691" s="160">
        <f>G691*(1+L691/100)</f>
        <v>0</v>
      </c>
      <c r="N691" s="159">
        <v>0</v>
      </c>
      <c r="O691" s="159">
        <f>ROUND(E691*N691,2)</f>
        <v>0</v>
      </c>
      <c r="P691" s="159">
        <v>0</v>
      </c>
      <c r="Q691" s="159">
        <f>ROUND(E691*P691,2)</f>
        <v>0</v>
      </c>
      <c r="R691" s="160" t="s">
        <v>700</v>
      </c>
      <c r="S691" s="160" t="s">
        <v>164</v>
      </c>
      <c r="T691" s="160" t="s">
        <v>165</v>
      </c>
      <c r="U691" s="160">
        <v>0</v>
      </c>
      <c r="V691" s="160">
        <f>ROUND(E691*U691,2)</f>
        <v>0</v>
      </c>
      <c r="W691" s="160"/>
      <c r="X691" s="160" t="s">
        <v>563</v>
      </c>
      <c r="Y691" s="160" t="s">
        <v>539</v>
      </c>
      <c r="Z691" s="149"/>
      <c r="AA691" s="149"/>
      <c r="AB691" s="149"/>
      <c r="AC691" s="149"/>
      <c r="AD691" s="149"/>
      <c r="AE691" s="149"/>
      <c r="AF691" s="149"/>
      <c r="AG691" s="149" t="s">
        <v>564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2" x14ac:dyDescent="0.2">
      <c r="A692" s="156"/>
      <c r="B692" s="157"/>
      <c r="C692" s="269" t="s">
        <v>593</v>
      </c>
      <c r="D692" s="270"/>
      <c r="E692" s="270"/>
      <c r="F692" s="270"/>
      <c r="G692" s="270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60"/>
      <c r="Z692" s="149"/>
      <c r="AA692" s="149"/>
      <c r="AB692" s="149"/>
      <c r="AC692" s="149"/>
      <c r="AD692" s="149"/>
      <c r="AE692" s="149"/>
      <c r="AF692" s="149"/>
      <c r="AG692" s="149" t="s">
        <v>170</v>
      </c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x14ac:dyDescent="0.2">
      <c r="A693" s="167" t="s">
        <v>158</v>
      </c>
      <c r="B693" s="168" t="s">
        <v>107</v>
      </c>
      <c r="C693" s="190" t="s">
        <v>108</v>
      </c>
      <c r="D693" s="169"/>
      <c r="E693" s="170"/>
      <c r="F693" s="171"/>
      <c r="G693" s="171">
        <f>SUMIF(AG694:AG712,"&lt;&gt;NOR",G694:G712)</f>
        <v>0</v>
      </c>
      <c r="H693" s="171"/>
      <c r="I693" s="171">
        <f>SUM(I694:I712)</f>
        <v>0</v>
      </c>
      <c r="J693" s="171"/>
      <c r="K693" s="171">
        <f>SUM(K694:K712)</f>
        <v>0</v>
      </c>
      <c r="L693" s="171"/>
      <c r="M693" s="171">
        <f>SUM(M694:M712)</f>
        <v>0</v>
      </c>
      <c r="N693" s="170"/>
      <c r="O693" s="170">
        <f>SUM(O694:O712)</f>
        <v>0.02</v>
      </c>
      <c r="P693" s="170"/>
      <c r="Q693" s="170">
        <f>SUM(Q694:Q712)</f>
        <v>0</v>
      </c>
      <c r="R693" s="171"/>
      <c r="S693" s="171"/>
      <c r="T693" s="172"/>
      <c r="U693" s="166"/>
      <c r="V693" s="166">
        <f>SUM(V694:V712)</f>
        <v>4.5699999999999994</v>
      </c>
      <c r="W693" s="166"/>
      <c r="X693" s="166"/>
      <c r="Y693" s="166"/>
      <c r="AG693" t="s">
        <v>159</v>
      </c>
    </row>
    <row r="694" spans="1:60" ht="22.5" outlineLevel="1" x14ac:dyDescent="0.2">
      <c r="A694" s="174">
        <v>127</v>
      </c>
      <c r="B694" s="175" t="s">
        <v>714</v>
      </c>
      <c r="C694" s="191" t="s">
        <v>715</v>
      </c>
      <c r="D694" s="176" t="s">
        <v>162</v>
      </c>
      <c r="E694" s="177">
        <v>3.9249000000000001</v>
      </c>
      <c r="F694" s="178"/>
      <c r="G694" s="179">
        <f>ROUND(E694*F694,2)</f>
        <v>0</v>
      </c>
      <c r="H694" s="178"/>
      <c r="I694" s="179">
        <f>ROUND(E694*H694,2)</f>
        <v>0</v>
      </c>
      <c r="J694" s="178"/>
      <c r="K694" s="179">
        <f>ROUND(E694*J694,2)</f>
        <v>0</v>
      </c>
      <c r="L694" s="179">
        <v>21</v>
      </c>
      <c r="M694" s="179">
        <f>G694*(1+L694/100)</f>
        <v>0</v>
      </c>
      <c r="N694" s="177">
        <v>0</v>
      </c>
      <c r="O694" s="177">
        <f>ROUND(E694*N694,2)</f>
        <v>0</v>
      </c>
      <c r="P694" s="177">
        <v>0</v>
      </c>
      <c r="Q694" s="177">
        <f>ROUND(E694*P694,2)</f>
        <v>0</v>
      </c>
      <c r="R694" s="179" t="s">
        <v>716</v>
      </c>
      <c r="S694" s="179" t="s">
        <v>164</v>
      </c>
      <c r="T694" s="180" t="s">
        <v>165</v>
      </c>
      <c r="U694" s="160">
        <v>1.6E-2</v>
      </c>
      <c r="V694" s="160">
        <f>ROUND(E694*U694,2)</f>
        <v>0.06</v>
      </c>
      <c r="W694" s="160"/>
      <c r="X694" s="160" t="s">
        <v>166</v>
      </c>
      <c r="Y694" s="160" t="s">
        <v>167</v>
      </c>
      <c r="Z694" s="149"/>
      <c r="AA694" s="149"/>
      <c r="AB694" s="149"/>
      <c r="AC694" s="149"/>
      <c r="AD694" s="149"/>
      <c r="AE694" s="149"/>
      <c r="AF694" s="149"/>
      <c r="AG694" s="149" t="s">
        <v>168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2" x14ac:dyDescent="0.2">
      <c r="A695" s="156"/>
      <c r="B695" s="157"/>
      <c r="C695" s="192" t="s">
        <v>717</v>
      </c>
      <c r="D695" s="162"/>
      <c r="E695" s="163">
        <v>3.9249000000000001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60"/>
      <c r="Z695" s="149"/>
      <c r="AA695" s="149"/>
      <c r="AB695" s="149"/>
      <c r="AC695" s="149"/>
      <c r="AD695" s="149"/>
      <c r="AE695" s="149"/>
      <c r="AF695" s="149"/>
      <c r="AG695" s="149" t="s">
        <v>172</v>
      </c>
      <c r="AH695" s="149">
        <v>5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74">
        <v>128</v>
      </c>
      <c r="B696" s="175" t="s">
        <v>718</v>
      </c>
      <c r="C696" s="191" t="s">
        <v>719</v>
      </c>
      <c r="D696" s="176" t="s">
        <v>162</v>
      </c>
      <c r="E696" s="177">
        <v>3.9249000000000001</v>
      </c>
      <c r="F696" s="178"/>
      <c r="G696" s="179">
        <f>ROUND(E696*F696,2)</f>
        <v>0</v>
      </c>
      <c r="H696" s="178"/>
      <c r="I696" s="179">
        <f>ROUND(E696*H696,2)</f>
        <v>0</v>
      </c>
      <c r="J696" s="178"/>
      <c r="K696" s="179">
        <f>ROUND(E696*J696,2)</f>
        <v>0</v>
      </c>
      <c r="L696" s="179">
        <v>21</v>
      </c>
      <c r="M696" s="179">
        <f>G696*(1+L696/100)</f>
        <v>0</v>
      </c>
      <c r="N696" s="177">
        <v>2.1000000000000001E-4</v>
      </c>
      <c r="O696" s="177">
        <f>ROUND(E696*N696,2)</f>
        <v>0</v>
      </c>
      <c r="P696" s="177">
        <v>0</v>
      </c>
      <c r="Q696" s="177">
        <f>ROUND(E696*P696,2)</f>
        <v>0</v>
      </c>
      <c r="R696" s="179" t="s">
        <v>716</v>
      </c>
      <c r="S696" s="179" t="s">
        <v>164</v>
      </c>
      <c r="T696" s="180" t="s">
        <v>165</v>
      </c>
      <c r="U696" s="160">
        <v>0.05</v>
      </c>
      <c r="V696" s="160">
        <f>ROUND(E696*U696,2)</f>
        <v>0.2</v>
      </c>
      <c r="W696" s="160"/>
      <c r="X696" s="160" t="s">
        <v>166</v>
      </c>
      <c r="Y696" s="160" t="s">
        <v>167</v>
      </c>
      <c r="Z696" s="149"/>
      <c r="AA696" s="149"/>
      <c r="AB696" s="149"/>
      <c r="AC696" s="149"/>
      <c r="AD696" s="149"/>
      <c r="AE696" s="149"/>
      <c r="AF696" s="149"/>
      <c r="AG696" s="149" t="s">
        <v>168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2" x14ac:dyDescent="0.2">
      <c r="A697" s="156"/>
      <c r="B697" s="157"/>
      <c r="C697" s="192" t="s">
        <v>720</v>
      </c>
      <c r="D697" s="162"/>
      <c r="E697" s="163">
        <v>3.9249000000000001</v>
      </c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60"/>
      <c r="Z697" s="149"/>
      <c r="AA697" s="149"/>
      <c r="AB697" s="149"/>
      <c r="AC697" s="149"/>
      <c r="AD697" s="149"/>
      <c r="AE697" s="149"/>
      <c r="AF697" s="149"/>
      <c r="AG697" s="149" t="s">
        <v>172</v>
      </c>
      <c r="AH697" s="149">
        <v>5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ht="22.5" outlineLevel="1" x14ac:dyDescent="0.2">
      <c r="A698" s="174">
        <v>129</v>
      </c>
      <c r="B698" s="175" t="s">
        <v>721</v>
      </c>
      <c r="C698" s="191" t="s">
        <v>722</v>
      </c>
      <c r="D698" s="176" t="s">
        <v>162</v>
      </c>
      <c r="E698" s="177">
        <v>3.9249000000000001</v>
      </c>
      <c r="F698" s="178"/>
      <c r="G698" s="179">
        <f>ROUND(E698*F698,2)</f>
        <v>0</v>
      </c>
      <c r="H698" s="178"/>
      <c r="I698" s="179">
        <f>ROUND(E698*H698,2)</f>
        <v>0</v>
      </c>
      <c r="J698" s="178"/>
      <c r="K698" s="179">
        <f>ROUND(E698*J698,2)</f>
        <v>0</v>
      </c>
      <c r="L698" s="179">
        <v>21</v>
      </c>
      <c r="M698" s="179">
        <f>G698*(1+L698/100)</f>
        <v>0</v>
      </c>
      <c r="N698" s="177">
        <v>5.0400000000000002E-3</v>
      </c>
      <c r="O698" s="177">
        <f>ROUND(E698*N698,2)</f>
        <v>0.02</v>
      </c>
      <c r="P698" s="177">
        <v>0</v>
      </c>
      <c r="Q698" s="177">
        <f>ROUND(E698*P698,2)</f>
        <v>0</v>
      </c>
      <c r="R698" s="179" t="s">
        <v>716</v>
      </c>
      <c r="S698" s="179" t="s">
        <v>164</v>
      </c>
      <c r="T698" s="180" t="s">
        <v>165</v>
      </c>
      <c r="U698" s="160">
        <v>0.97799999999999998</v>
      </c>
      <c r="V698" s="160">
        <f>ROUND(E698*U698,2)</f>
        <v>3.84</v>
      </c>
      <c r="W698" s="160"/>
      <c r="X698" s="160" t="s">
        <v>166</v>
      </c>
      <c r="Y698" s="160" t="s">
        <v>167</v>
      </c>
      <c r="Z698" s="149"/>
      <c r="AA698" s="149"/>
      <c r="AB698" s="149"/>
      <c r="AC698" s="149"/>
      <c r="AD698" s="149"/>
      <c r="AE698" s="149"/>
      <c r="AF698" s="149"/>
      <c r="AG698" s="149" t="s">
        <v>168</v>
      </c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2" x14ac:dyDescent="0.2">
      <c r="A699" s="156"/>
      <c r="B699" s="157"/>
      <c r="C699" s="192" t="s">
        <v>511</v>
      </c>
      <c r="D699" s="162"/>
      <c r="E699" s="163"/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60"/>
      <c r="Z699" s="149"/>
      <c r="AA699" s="149"/>
      <c r="AB699" s="149"/>
      <c r="AC699" s="149"/>
      <c r="AD699" s="149"/>
      <c r="AE699" s="149"/>
      <c r="AF699" s="149"/>
      <c r="AG699" s="149" t="s">
        <v>172</v>
      </c>
      <c r="AH699" s="149">
        <v>0</v>
      </c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3" x14ac:dyDescent="0.2">
      <c r="A700" s="156"/>
      <c r="B700" s="157"/>
      <c r="C700" s="192" t="s">
        <v>302</v>
      </c>
      <c r="D700" s="162"/>
      <c r="E700" s="163"/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60"/>
      <c r="Z700" s="149"/>
      <c r="AA700" s="149"/>
      <c r="AB700" s="149"/>
      <c r="AC700" s="149"/>
      <c r="AD700" s="149"/>
      <c r="AE700" s="149"/>
      <c r="AF700" s="149"/>
      <c r="AG700" s="149" t="s">
        <v>172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3" x14ac:dyDescent="0.2">
      <c r="A701" s="156"/>
      <c r="B701" s="157"/>
      <c r="C701" s="192" t="s">
        <v>604</v>
      </c>
      <c r="D701" s="162"/>
      <c r="E701" s="163">
        <v>3.9249000000000001</v>
      </c>
      <c r="F701" s="160"/>
      <c r="G701" s="160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60"/>
      <c r="Z701" s="149"/>
      <c r="AA701" s="149"/>
      <c r="AB701" s="149"/>
      <c r="AC701" s="149"/>
      <c r="AD701" s="149"/>
      <c r="AE701" s="149"/>
      <c r="AF701" s="149"/>
      <c r="AG701" s="149" t="s">
        <v>172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ht="22.5" outlineLevel="1" x14ac:dyDescent="0.2">
      <c r="A702" s="174">
        <v>130</v>
      </c>
      <c r="B702" s="175" t="s">
        <v>723</v>
      </c>
      <c r="C702" s="191" t="s">
        <v>724</v>
      </c>
      <c r="D702" s="176" t="s">
        <v>255</v>
      </c>
      <c r="E702" s="177">
        <v>6.7788000000000004</v>
      </c>
      <c r="F702" s="178"/>
      <c r="G702" s="179">
        <f>ROUND(E702*F702,2)</f>
        <v>0</v>
      </c>
      <c r="H702" s="178"/>
      <c r="I702" s="179">
        <f>ROUND(E702*H702,2)</f>
        <v>0</v>
      </c>
      <c r="J702" s="178"/>
      <c r="K702" s="179">
        <f>ROUND(E702*J702,2)</f>
        <v>0</v>
      </c>
      <c r="L702" s="179">
        <v>21</v>
      </c>
      <c r="M702" s="179">
        <f>G702*(1+L702/100)</f>
        <v>0</v>
      </c>
      <c r="N702" s="177">
        <v>6.0000000000000002E-5</v>
      </c>
      <c r="O702" s="177">
        <f>ROUND(E702*N702,2)</f>
        <v>0</v>
      </c>
      <c r="P702" s="177">
        <v>0</v>
      </c>
      <c r="Q702" s="177">
        <f>ROUND(E702*P702,2)</f>
        <v>0</v>
      </c>
      <c r="R702" s="179" t="s">
        <v>716</v>
      </c>
      <c r="S702" s="179" t="s">
        <v>164</v>
      </c>
      <c r="T702" s="180" t="s">
        <v>165</v>
      </c>
      <c r="U702" s="160">
        <v>7.0000000000000007E-2</v>
      </c>
      <c r="V702" s="160">
        <f>ROUND(E702*U702,2)</f>
        <v>0.47</v>
      </c>
      <c r="W702" s="160"/>
      <c r="X702" s="160" t="s">
        <v>166</v>
      </c>
      <c r="Y702" s="160" t="s">
        <v>167</v>
      </c>
      <c r="Z702" s="149"/>
      <c r="AA702" s="149"/>
      <c r="AB702" s="149"/>
      <c r="AC702" s="149"/>
      <c r="AD702" s="149"/>
      <c r="AE702" s="149"/>
      <c r="AF702" s="149"/>
      <c r="AG702" s="149" t="s">
        <v>168</v>
      </c>
      <c r="AH702" s="149"/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2" x14ac:dyDescent="0.2">
      <c r="A703" s="156"/>
      <c r="B703" s="157"/>
      <c r="C703" s="265" t="s">
        <v>725</v>
      </c>
      <c r="D703" s="266"/>
      <c r="E703" s="266"/>
      <c r="F703" s="266"/>
      <c r="G703" s="266"/>
      <c r="H703" s="160"/>
      <c r="I703" s="160"/>
      <c r="J703" s="160"/>
      <c r="K703" s="160"/>
      <c r="L703" s="160"/>
      <c r="M703" s="160"/>
      <c r="N703" s="159"/>
      <c r="O703" s="159"/>
      <c r="P703" s="159"/>
      <c r="Q703" s="159"/>
      <c r="R703" s="160"/>
      <c r="S703" s="160"/>
      <c r="T703" s="160"/>
      <c r="U703" s="160"/>
      <c r="V703" s="160"/>
      <c r="W703" s="160"/>
      <c r="X703" s="160"/>
      <c r="Y703" s="160"/>
      <c r="Z703" s="149"/>
      <c r="AA703" s="149"/>
      <c r="AB703" s="149"/>
      <c r="AC703" s="149"/>
      <c r="AD703" s="149"/>
      <c r="AE703" s="149"/>
      <c r="AF703" s="149"/>
      <c r="AG703" s="149" t="s">
        <v>205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2" x14ac:dyDescent="0.2">
      <c r="A704" s="156"/>
      <c r="B704" s="157"/>
      <c r="C704" s="192" t="s">
        <v>171</v>
      </c>
      <c r="D704" s="162"/>
      <c r="E704" s="163"/>
      <c r="F704" s="160"/>
      <c r="G704" s="160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60"/>
      <c r="Z704" s="149"/>
      <c r="AA704" s="149"/>
      <c r="AB704" s="149"/>
      <c r="AC704" s="149"/>
      <c r="AD704" s="149"/>
      <c r="AE704" s="149"/>
      <c r="AF704" s="149"/>
      <c r="AG704" s="149" t="s">
        <v>172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3" x14ac:dyDescent="0.2">
      <c r="A705" s="156"/>
      <c r="B705" s="157"/>
      <c r="C705" s="192" t="s">
        <v>726</v>
      </c>
      <c r="D705" s="162"/>
      <c r="E705" s="163">
        <v>6.7788000000000004</v>
      </c>
      <c r="F705" s="160"/>
      <c r="G705" s="160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60"/>
      <c r="Z705" s="149"/>
      <c r="AA705" s="149"/>
      <c r="AB705" s="149"/>
      <c r="AC705" s="149"/>
      <c r="AD705" s="149"/>
      <c r="AE705" s="149"/>
      <c r="AF705" s="149"/>
      <c r="AG705" s="149" t="s">
        <v>172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74">
        <v>131</v>
      </c>
      <c r="B706" s="175" t="s">
        <v>727</v>
      </c>
      <c r="C706" s="191" t="s">
        <v>728</v>
      </c>
      <c r="D706" s="176" t="s">
        <v>183</v>
      </c>
      <c r="E706" s="177">
        <v>4.3173899999999996</v>
      </c>
      <c r="F706" s="178"/>
      <c r="G706" s="179">
        <f>ROUND(E706*F706,2)</f>
        <v>0</v>
      </c>
      <c r="H706" s="178"/>
      <c r="I706" s="179">
        <f>ROUND(E706*H706,2)</f>
        <v>0</v>
      </c>
      <c r="J706" s="178"/>
      <c r="K706" s="179">
        <f>ROUND(E706*J706,2)</f>
        <v>0</v>
      </c>
      <c r="L706" s="179">
        <v>21</v>
      </c>
      <c r="M706" s="179">
        <f>G706*(1+L706/100)</f>
        <v>0</v>
      </c>
      <c r="N706" s="177">
        <v>0</v>
      </c>
      <c r="O706" s="177">
        <f>ROUND(E706*N706,2)</f>
        <v>0</v>
      </c>
      <c r="P706" s="177">
        <v>0</v>
      </c>
      <c r="Q706" s="177">
        <f>ROUND(E706*P706,2)</f>
        <v>0</v>
      </c>
      <c r="R706" s="179"/>
      <c r="S706" s="179" t="s">
        <v>184</v>
      </c>
      <c r="T706" s="180" t="s">
        <v>185</v>
      </c>
      <c r="U706" s="160">
        <v>0</v>
      </c>
      <c r="V706" s="160">
        <f>ROUND(E706*U706,2)</f>
        <v>0</v>
      </c>
      <c r="W706" s="160"/>
      <c r="X706" s="160" t="s">
        <v>446</v>
      </c>
      <c r="Y706" s="160" t="s">
        <v>167</v>
      </c>
      <c r="Z706" s="149"/>
      <c r="AA706" s="149"/>
      <c r="AB706" s="149"/>
      <c r="AC706" s="149"/>
      <c r="AD706" s="149"/>
      <c r="AE706" s="149"/>
      <c r="AF706" s="149"/>
      <c r="AG706" s="149" t="s">
        <v>447</v>
      </c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2" x14ac:dyDescent="0.2">
      <c r="A707" s="156"/>
      <c r="B707" s="157"/>
      <c r="C707" s="192" t="s">
        <v>511</v>
      </c>
      <c r="D707" s="162"/>
      <c r="E707" s="163"/>
      <c r="F707" s="160"/>
      <c r="G707" s="160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60"/>
      <c r="Z707" s="149"/>
      <c r="AA707" s="149"/>
      <c r="AB707" s="149"/>
      <c r="AC707" s="149"/>
      <c r="AD707" s="149"/>
      <c r="AE707" s="149"/>
      <c r="AF707" s="149"/>
      <c r="AG707" s="149" t="s">
        <v>172</v>
      </c>
      <c r="AH707" s="149">
        <v>0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3" x14ac:dyDescent="0.2">
      <c r="A708" s="156"/>
      <c r="B708" s="157"/>
      <c r="C708" s="192" t="s">
        <v>302</v>
      </c>
      <c r="D708" s="162"/>
      <c r="E708" s="163"/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60"/>
      <c r="Z708" s="149"/>
      <c r="AA708" s="149"/>
      <c r="AB708" s="149"/>
      <c r="AC708" s="149"/>
      <c r="AD708" s="149"/>
      <c r="AE708" s="149"/>
      <c r="AF708" s="149"/>
      <c r="AG708" s="149" t="s">
        <v>172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3" x14ac:dyDescent="0.2">
      <c r="A709" s="156"/>
      <c r="B709" s="157"/>
      <c r="C709" s="192" t="s">
        <v>604</v>
      </c>
      <c r="D709" s="162"/>
      <c r="E709" s="163">
        <v>3.9249000000000001</v>
      </c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60"/>
      <c r="Z709" s="149"/>
      <c r="AA709" s="149"/>
      <c r="AB709" s="149"/>
      <c r="AC709" s="149"/>
      <c r="AD709" s="149"/>
      <c r="AE709" s="149"/>
      <c r="AF709" s="149"/>
      <c r="AG709" s="149" t="s">
        <v>172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3" x14ac:dyDescent="0.2">
      <c r="A710" s="156"/>
      <c r="B710" s="157"/>
      <c r="C710" s="195" t="s">
        <v>729</v>
      </c>
      <c r="D710" s="164"/>
      <c r="E710" s="165">
        <v>0.39249000000000001</v>
      </c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60"/>
      <c r="Z710" s="149"/>
      <c r="AA710" s="149"/>
      <c r="AB710" s="149"/>
      <c r="AC710" s="149"/>
      <c r="AD710" s="149"/>
      <c r="AE710" s="149"/>
      <c r="AF710" s="149"/>
      <c r="AG710" s="149" t="s">
        <v>172</v>
      </c>
      <c r="AH710" s="149">
        <v>4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>
        <v>132</v>
      </c>
      <c r="B711" s="157" t="s">
        <v>730</v>
      </c>
      <c r="C711" s="194" t="s">
        <v>731</v>
      </c>
      <c r="D711" s="158" t="s">
        <v>0</v>
      </c>
      <c r="E711" s="189"/>
      <c r="F711" s="161"/>
      <c r="G711" s="160">
        <f>ROUND(E711*F711,2)</f>
        <v>0</v>
      </c>
      <c r="H711" s="161"/>
      <c r="I711" s="160">
        <f>ROUND(E711*H711,2)</f>
        <v>0</v>
      </c>
      <c r="J711" s="161"/>
      <c r="K711" s="160">
        <f>ROUND(E711*J711,2)</f>
        <v>0</v>
      </c>
      <c r="L711" s="160">
        <v>21</v>
      </c>
      <c r="M711" s="160">
        <f>G711*(1+L711/100)</f>
        <v>0</v>
      </c>
      <c r="N711" s="159">
        <v>0</v>
      </c>
      <c r="O711" s="159">
        <f>ROUND(E711*N711,2)</f>
        <v>0</v>
      </c>
      <c r="P711" s="159">
        <v>0</v>
      </c>
      <c r="Q711" s="159">
        <f>ROUND(E711*P711,2)</f>
        <v>0</v>
      </c>
      <c r="R711" s="160" t="s">
        <v>716</v>
      </c>
      <c r="S711" s="160" t="s">
        <v>164</v>
      </c>
      <c r="T711" s="160" t="s">
        <v>165</v>
      </c>
      <c r="U711" s="160">
        <v>0</v>
      </c>
      <c r="V711" s="160">
        <f>ROUND(E711*U711,2)</f>
        <v>0</v>
      </c>
      <c r="W711" s="160"/>
      <c r="X711" s="160" t="s">
        <v>563</v>
      </c>
      <c r="Y711" s="160" t="s">
        <v>539</v>
      </c>
      <c r="Z711" s="149"/>
      <c r="AA711" s="149"/>
      <c r="AB711" s="149"/>
      <c r="AC711" s="149"/>
      <c r="AD711" s="149"/>
      <c r="AE711" s="149"/>
      <c r="AF711" s="149"/>
      <c r="AG711" s="149" t="s">
        <v>564</v>
      </c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2" x14ac:dyDescent="0.2">
      <c r="A712" s="156"/>
      <c r="B712" s="157"/>
      <c r="C712" s="269" t="s">
        <v>593</v>
      </c>
      <c r="D712" s="270"/>
      <c r="E712" s="270"/>
      <c r="F712" s="270"/>
      <c r="G712" s="27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60"/>
      <c r="Z712" s="149"/>
      <c r="AA712" s="149"/>
      <c r="AB712" s="149"/>
      <c r="AC712" s="149"/>
      <c r="AD712" s="149"/>
      <c r="AE712" s="149"/>
      <c r="AF712" s="149"/>
      <c r="AG712" s="149" t="s">
        <v>170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x14ac:dyDescent="0.2">
      <c r="A713" s="167" t="s">
        <v>158</v>
      </c>
      <c r="B713" s="168" t="s">
        <v>109</v>
      </c>
      <c r="C713" s="190" t="s">
        <v>110</v>
      </c>
      <c r="D713" s="169"/>
      <c r="E713" s="170"/>
      <c r="F713" s="171"/>
      <c r="G713" s="171">
        <f>SUMIF(AG714:AG760,"&lt;&gt;NOR",G714:G760)</f>
        <v>0</v>
      </c>
      <c r="H713" s="171"/>
      <c r="I713" s="171">
        <f>SUM(I714:I760)</f>
        <v>0</v>
      </c>
      <c r="J713" s="171"/>
      <c r="K713" s="171">
        <f>SUM(K714:K760)</f>
        <v>0</v>
      </c>
      <c r="L713" s="171"/>
      <c r="M713" s="171">
        <f>SUM(M714:M760)</f>
        <v>0</v>
      </c>
      <c r="N713" s="170"/>
      <c r="O713" s="170">
        <f>SUM(O714:O760)</f>
        <v>0.03</v>
      </c>
      <c r="P713" s="170"/>
      <c r="Q713" s="170">
        <f>SUM(Q714:Q760)</f>
        <v>0</v>
      </c>
      <c r="R713" s="171"/>
      <c r="S713" s="171"/>
      <c r="T713" s="172"/>
      <c r="U713" s="166"/>
      <c r="V713" s="166">
        <f>SUM(V714:V760)</f>
        <v>3.7899999999999996</v>
      </c>
      <c r="W713" s="166"/>
      <c r="X713" s="166"/>
      <c r="Y713" s="166"/>
      <c r="AG713" t="s">
        <v>159</v>
      </c>
    </row>
    <row r="714" spans="1:60" outlineLevel="1" x14ac:dyDescent="0.2">
      <c r="A714" s="174">
        <v>133</v>
      </c>
      <c r="B714" s="175" t="s">
        <v>732</v>
      </c>
      <c r="C714" s="191" t="s">
        <v>733</v>
      </c>
      <c r="D714" s="176" t="s">
        <v>162</v>
      </c>
      <c r="E714" s="177">
        <v>1.6379999999999999</v>
      </c>
      <c r="F714" s="178"/>
      <c r="G714" s="179">
        <f>ROUND(E714*F714,2)</f>
        <v>0</v>
      </c>
      <c r="H714" s="178"/>
      <c r="I714" s="179">
        <f>ROUND(E714*H714,2)</f>
        <v>0</v>
      </c>
      <c r="J714" s="178"/>
      <c r="K714" s="179">
        <f>ROUND(E714*J714,2)</f>
        <v>0</v>
      </c>
      <c r="L714" s="179">
        <v>21</v>
      </c>
      <c r="M714" s="179">
        <f>G714*(1+L714/100)</f>
        <v>0</v>
      </c>
      <c r="N714" s="177">
        <v>0</v>
      </c>
      <c r="O714" s="177">
        <f>ROUND(E714*N714,2)</f>
        <v>0</v>
      </c>
      <c r="P714" s="177">
        <v>0</v>
      </c>
      <c r="Q714" s="177">
        <f>ROUND(E714*P714,2)</f>
        <v>0</v>
      </c>
      <c r="R714" s="179" t="s">
        <v>734</v>
      </c>
      <c r="S714" s="179" t="s">
        <v>164</v>
      </c>
      <c r="T714" s="180" t="s">
        <v>165</v>
      </c>
      <c r="U714" s="160">
        <v>1.6E-2</v>
      </c>
      <c r="V714" s="160">
        <f>ROUND(E714*U714,2)</f>
        <v>0.03</v>
      </c>
      <c r="W714" s="160"/>
      <c r="X714" s="160" t="s">
        <v>166</v>
      </c>
      <c r="Y714" s="160" t="s">
        <v>167</v>
      </c>
      <c r="Z714" s="149"/>
      <c r="AA714" s="149"/>
      <c r="AB714" s="149"/>
      <c r="AC714" s="149"/>
      <c r="AD714" s="149"/>
      <c r="AE714" s="149"/>
      <c r="AF714" s="149"/>
      <c r="AG714" s="149" t="s">
        <v>168</v>
      </c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2" x14ac:dyDescent="0.2">
      <c r="A715" s="156"/>
      <c r="B715" s="157"/>
      <c r="C715" s="256" t="s">
        <v>735</v>
      </c>
      <c r="D715" s="257"/>
      <c r="E715" s="257"/>
      <c r="F715" s="257"/>
      <c r="G715" s="257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60"/>
      <c r="Z715" s="149"/>
      <c r="AA715" s="149"/>
      <c r="AB715" s="149"/>
      <c r="AC715" s="149"/>
      <c r="AD715" s="149"/>
      <c r="AE715" s="149"/>
      <c r="AF715" s="149"/>
      <c r="AG715" s="149" t="s">
        <v>170</v>
      </c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2" x14ac:dyDescent="0.2">
      <c r="A716" s="156"/>
      <c r="B716" s="157"/>
      <c r="C716" s="192" t="s">
        <v>736</v>
      </c>
      <c r="D716" s="162"/>
      <c r="E716" s="163">
        <v>1.6379999999999999</v>
      </c>
      <c r="F716" s="160"/>
      <c r="G716" s="160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60"/>
      <c r="Z716" s="149"/>
      <c r="AA716" s="149"/>
      <c r="AB716" s="149"/>
      <c r="AC716" s="149"/>
      <c r="AD716" s="149"/>
      <c r="AE716" s="149"/>
      <c r="AF716" s="149"/>
      <c r="AG716" s="149" t="s">
        <v>172</v>
      </c>
      <c r="AH716" s="149">
        <v>5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74">
        <v>134</v>
      </c>
      <c r="B717" s="175" t="s">
        <v>737</v>
      </c>
      <c r="C717" s="191" t="s">
        <v>738</v>
      </c>
      <c r="D717" s="176" t="s">
        <v>162</v>
      </c>
      <c r="E717" s="177">
        <v>1.6379999999999999</v>
      </c>
      <c r="F717" s="178"/>
      <c r="G717" s="179">
        <f>ROUND(E717*F717,2)</f>
        <v>0</v>
      </c>
      <c r="H717" s="178"/>
      <c r="I717" s="179">
        <f>ROUND(E717*H717,2)</f>
        <v>0</v>
      </c>
      <c r="J717" s="178"/>
      <c r="K717" s="179">
        <f>ROUND(E717*J717,2)</f>
        <v>0</v>
      </c>
      <c r="L717" s="179">
        <v>21</v>
      </c>
      <c r="M717" s="179">
        <f>G717*(1+L717/100)</f>
        <v>0</v>
      </c>
      <c r="N717" s="177">
        <v>5.0000000000000001E-4</v>
      </c>
      <c r="O717" s="177">
        <f>ROUND(E717*N717,2)</f>
        <v>0</v>
      </c>
      <c r="P717" s="177">
        <v>0</v>
      </c>
      <c r="Q717" s="177">
        <f>ROUND(E717*P717,2)</f>
        <v>0</v>
      </c>
      <c r="R717" s="179"/>
      <c r="S717" s="179" t="s">
        <v>184</v>
      </c>
      <c r="T717" s="180" t="s">
        <v>185</v>
      </c>
      <c r="U717" s="160">
        <v>4.5999999999999999E-2</v>
      </c>
      <c r="V717" s="160">
        <f>ROUND(E717*U717,2)</f>
        <v>0.08</v>
      </c>
      <c r="W717" s="160"/>
      <c r="X717" s="160" t="s">
        <v>166</v>
      </c>
      <c r="Y717" s="160" t="s">
        <v>167</v>
      </c>
      <c r="Z717" s="149"/>
      <c r="AA717" s="149"/>
      <c r="AB717" s="149"/>
      <c r="AC717" s="149"/>
      <c r="AD717" s="149"/>
      <c r="AE717" s="149"/>
      <c r="AF717" s="149"/>
      <c r="AG717" s="149" t="s">
        <v>168</v>
      </c>
      <c r="AH717" s="149"/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2" x14ac:dyDescent="0.2">
      <c r="A718" s="156"/>
      <c r="B718" s="157"/>
      <c r="C718" s="192" t="s">
        <v>739</v>
      </c>
      <c r="D718" s="162"/>
      <c r="E718" s="163">
        <v>1.6379999999999999</v>
      </c>
      <c r="F718" s="160"/>
      <c r="G718" s="160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60"/>
      <c r="Z718" s="149"/>
      <c r="AA718" s="149"/>
      <c r="AB718" s="149"/>
      <c r="AC718" s="149"/>
      <c r="AD718" s="149"/>
      <c r="AE718" s="149"/>
      <c r="AF718" s="149"/>
      <c r="AG718" s="149" t="s">
        <v>172</v>
      </c>
      <c r="AH718" s="149">
        <v>5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74">
        <v>135</v>
      </c>
      <c r="B719" s="175" t="s">
        <v>740</v>
      </c>
      <c r="C719" s="191" t="s">
        <v>741</v>
      </c>
      <c r="D719" s="176" t="s">
        <v>255</v>
      </c>
      <c r="E719" s="177">
        <v>3.4398</v>
      </c>
      <c r="F719" s="178"/>
      <c r="G719" s="179">
        <f>ROUND(E719*F719,2)</f>
        <v>0</v>
      </c>
      <c r="H719" s="178"/>
      <c r="I719" s="179">
        <f>ROUND(E719*H719,2)</f>
        <v>0</v>
      </c>
      <c r="J719" s="178"/>
      <c r="K719" s="179">
        <f>ROUND(E719*J719,2)</f>
        <v>0</v>
      </c>
      <c r="L719" s="179">
        <v>21</v>
      </c>
      <c r="M719" s="179">
        <f>G719*(1+L719/100)</f>
        <v>0</v>
      </c>
      <c r="N719" s="177">
        <v>1.9000000000000001E-4</v>
      </c>
      <c r="O719" s="177">
        <f>ROUND(E719*N719,2)</f>
        <v>0</v>
      </c>
      <c r="P719" s="177">
        <v>0</v>
      </c>
      <c r="Q719" s="177">
        <f>ROUND(E719*P719,2)</f>
        <v>0</v>
      </c>
      <c r="R719" s="179" t="s">
        <v>734</v>
      </c>
      <c r="S719" s="179" t="s">
        <v>164</v>
      </c>
      <c r="T719" s="180" t="s">
        <v>165</v>
      </c>
      <c r="U719" s="160">
        <v>8.7999999999999995E-2</v>
      </c>
      <c r="V719" s="160">
        <f>ROUND(E719*U719,2)</f>
        <v>0.3</v>
      </c>
      <c r="W719" s="160"/>
      <c r="X719" s="160" t="s">
        <v>166</v>
      </c>
      <c r="Y719" s="160" t="s">
        <v>167</v>
      </c>
      <c r="Z719" s="149"/>
      <c r="AA719" s="149"/>
      <c r="AB719" s="149"/>
      <c r="AC719" s="149"/>
      <c r="AD719" s="149"/>
      <c r="AE719" s="149"/>
      <c r="AF719" s="149"/>
      <c r="AG719" s="149" t="s">
        <v>168</v>
      </c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2" x14ac:dyDescent="0.2">
      <c r="A720" s="156"/>
      <c r="B720" s="157"/>
      <c r="C720" s="265" t="s">
        <v>742</v>
      </c>
      <c r="D720" s="266"/>
      <c r="E720" s="266"/>
      <c r="F720" s="266"/>
      <c r="G720" s="266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60"/>
      <c r="Z720" s="149"/>
      <c r="AA720" s="149"/>
      <c r="AB720" s="149"/>
      <c r="AC720" s="149"/>
      <c r="AD720" s="149"/>
      <c r="AE720" s="149"/>
      <c r="AF720" s="149"/>
      <c r="AG720" s="149" t="s">
        <v>205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2" x14ac:dyDescent="0.2">
      <c r="A721" s="156"/>
      <c r="B721" s="157"/>
      <c r="C721" s="192" t="s">
        <v>511</v>
      </c>
      <c r="D721" s="162"/>
      <c r="E721" s="163"/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60"/>
      <c r="Z721" s="149"/>
      <c r="AA721" s="149"/>
      <c r="AB721" s="149"/>
      <c r="AC721" s="149"/>
      <c r="AD721" s="149"/>
      <c r="AE721" s="149"/>
      <c r="AF721" s="149"/>
      <c r="AG721" s="149" t="s">
        <v>172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3" x14ac:dyDescent="0.2">
      <c r="A722" s="156"/>
      <c r="B722" s="157"/>
      <c r="C722" s="192" t="s">
        <v>302</v>
      </c>
      <c r="D722" s="162"/>
      <c r="E722" s="163"/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60"/>
      <c r="Z722" s="149"/>
      <c r="AA722" s="149"/>
      <c r="AB722" s="149"/>
      <c r="AC722" s="149"/>
      <c r="AD722" s="149"/>
      <c r="AE722" s="149"/>
      <c r="AF722" s="149"/>
      <c r="AG722" s="149" t="s">
        <v>172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3" x14ac:dyDescent="0.2">
      <c r="A723" s="156"/>
      <c r="B723" s="157"/>
      <c r="C723" s="192" t="s">
        <v>743</v>
      </c>
      <c r="D723" s="162"/>
      <c r="E723" s="163">
        <v>3.4398</v>
      </c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60"/>
      <c r="Z723" s="149"/>
      <c r="AA723" s="149"/>
      <c r="AB723" s="149"/>
      <c r="AC723" s="149"/>
      <c r="AD723" s="149"/>
      <c r="AE723" s="149"/>
      <c r="AF723" s="149"/>
      <c r="AG723" s="149" t="s">
        <v>172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ht="22.5" outlineLevel="1" x14ac:dyDescent="0.2">
      <c r="A724" s="174">
        <v>136</v>
      </c>
      <c r="B724" s="175" t="s">
        <v>744</v>
      </c>
      <c r="C724" s="191" t="s">
        <v>745</v>
      </c>
      <c r="D724" s="176" t="s">
        <v>162</v>
      </c>
      <c r="E724" s="177">
        <v>1.6379999999999999</v>
      </c>
      <c r="F724" s="178"/>
      <c r="G724" s="179">
        <f>ROUND(E724*F724,2)</f>
        <v>0</v>
      </c>
      <c r="H724" s="178"/>
      <c r="I724" s="179">
        <f>ROUND(E724*H724,2)</f>
        <v>0</v>
      </c>
      <c r="J724" s="178"/>
      <c r="K724" s="179">
        <f>ROUND(E724*J724,2)</f>
        <v>0</v>
      </c>
      <c r="L724" s="179">
        <v>21</v>
      </c>
      <c r="M724" s="179">
        <f>G724*(1+L724/100)</f>
        <v>0</v>
      </c>
      <c r="N724" s="177">
        <v>4.2000000000000002E-4</v>
      </c>
      <c r="O724" s="177">
        <f>ROUND(E724*N724,2)</f>
        <v>0</v>
      </c>
      <c r="P724" s="177">
        <v>0</v>
      </c>
      <c r="Q724" s="177">
        <f>ROUND(E724*P724,2)</f>
        <v>0</v>
      </c>
      <c r="R724" s="179" t="s">
        <v>734</v>
      </c>
      <c r="S724" s="179" t="s">
        <v>164</v>
      </c>
      <c r="T724" s="180" t="s">
        <v>165</v>
      </c>
      <c r="U724" s="160">
        <v>0.68</v>
      </c>
      <c r="V724" s="160">
        <f>ROUND(E724*U724,2)</f>
        <v>1.1100000000000001</v>
      </c>
      <c r="W724" s="160"/>
      <c r="X724" s="160" t="s">
        <v>166</v>
      </c>
      <c r="Y724" s="160" t="s">
        <v>167</v>
      </c>
      <c r="Z724" s="149"/>
      <c r="AA724" s="149"/>
      <c r="AB724" s="149"/>
      <c r="AC724" s="149"/>
      <c r="AD724" s="149"/>
      <c r="AE724" s="149"/>
      <c r="AF724" s="149"/>
      <c r="AG724" s="149" t="s">
        <v>168</v>
      </c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2" x14ac:dyDescent="0.2">
      <c r="A725" s="156"/>
      <c r="B725" s="157"/>
      <c r="C725" s="192" t="s">
        <v>511</v>
      </c>
      <c r="D725" s="162"/>
      <c r="E725" s="163"/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60"/>
      <c r="Z725" s="149"/>
      <c r="AA725" s="149"/>
      <c r="AB725" s="149"/>
      <c r="AC725" s="149"/>
      <c r="AD725" s="149"/>
      <c r="AE725" s="149"/>
      <c r="AF725" s="149"/>
      <c r="AG725" s="149" t="s">
        <v>172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3" x14ac:dyDescent="0.2">
      <c r="A726" s="156"/>
      <c r="B726" s="157"/>
      <c r="C726" s="192" t="s">
        <v>302</v>
      </c>
      <c r="D726" s="162"/>
      <c r="E726" s="163"/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60"/>
      <c r="Z726" s="149"/>
      <c r="AA726" s="149"/>
      <c r="AB726" s="149"/>
      <c r="AC726" s="149"/>
      <c r="AD726" s="149"/>
      <c r="AE726" s="149"/>
      <c r="AF726" s="149"/>
      <c r="AG726" s="149" t="s">
        <v>172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3" x14ac:dyDescent="0.2">
      <c r="A727" s="156"/>
      <c r="B727" s="157"/>
      <c r="C727" s="192" t="s">
        <v>328</v>
      </c>
      <c r="D727" s="162"/>
      <c r="E727" s="163">
        <v>1.6379999999999999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60"/>
      <c r="Z727" s="149"/>
      <c r="AA727" s="149"/>
      <c r="AB727" s="149"/>
      <c r="AC727" s="149"/>
      <c r="AD727" s="149"/>
      <c r="AE727" s="149"/>
      <c r="AF727" s="149"/>
      <c r="AG727" s="149" t="s">
        <v>172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74">
        <v>137</v>
      </c>
      <c r="B728" s="175" t="s">
        <v>746</v>
      </c>
      <c r="C728" s="191" t="s">
        <v>747</v>
      </c>
      <c r="D728" s="176" t="s">
        <v>162</v>
      </c>
      <c r="E728" s="177">
        <v>2.1168</v>
      </c>
      <c r="F728" s="178"/>
      <c r="G728" s="179">
        <f>ROUND(E728*F728,2)</f>
        <v>0</v>
      </c>
      <c r="H728" s="178"/>
      <c r="I728" s="179">
        <f>ROUND(E728*H728,2)</f>
        <v>0</v>
      </c>
      <c r="J728" s="178"/>
      <c r="K728" s="179">
        <f>ROUND(E728*J728,2)</f>
        <v>0</v>
      </c>
      <c r="L728" s="179">
        <v>21</v>
      </c>
      <c r="M728" s="179">
        <f>G728*(1+L728/100)</f>
        <v>0</v>
      </c>
      <c r="N728" s="177">
        <v>2.5000000000000001E-3</v>
      </c>
      <c r="O728" s="177">
        <f>ROUND(E728*N728,2)</f>
        <v>0.01</v>
      </c>
      <c r="P728" s="177">
        <v>0</v>
      </c>
      <c r="Q728" s="177">
        <f>ROUND(E728*P728,2)</f>
        <v>0</v>
      </c>
      <c r="R728" s="179" t="s">
        <v>734</v>
      </c>
      <c r="S728" s="179" t="s">
        <v>164</v>
      </c>
      <c r="T728" s="180" t="s">
        <v>165</v>
      </c>
      <c r="U728" s="160">
        <v>0.05</v>
      </c>
      <c r="V728" s="160">
        <f>ROUND(E728*U728,2)</f>
        <v>0.11</v>
      </c>
      <c r="W728" s="160"/>
      <c r="X728" s="160" t="s">
        <v>166</v>
      </c>
      <c r="Y728" s="160" t="s">
        <v>167</v>
      </c>
      <c r="Z728" s="149"/>
      <c r="AA728" s="149"/>
      <c r="AB728" s="149"/>
      <c r="AC728" s="149"/>
      <c r="AD728" s="149"/>
      <c r="AE728" s="149"/>
      <c r="AF728" s="149"/>
      <c r="AG728" s="149" t="s">
        <v>168</v>
      </c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2" x14ac:dyDescent="0.2">
      <c r="A729" s="156"/>
      <c r="B729" s="157"/>
      <c r="C729" s="192" t="s">
        <v>511</v>
      </c>
      <c r="D729" s="162"/>
      <c r="E729" s="163"/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60"/>
      <c r="Z729" s="149"/>
      <c r="AA729" s="149"/>
      <c r="AB729" s="149"/>
      <c r="AC729" s="149"/>
      <c r="AD729" s="149"/>
      <c r="AE729" s="149"/>
      <c r="AF729" s="149"/>
      <c r="AG729" s="149" t="s">
        <v>172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3" x14ac:dyDescent="0.2">
      <c r="A730" s="156"/>
      <c r="B730" s="157"/>
      <c r="C730" s="192" t="s">
        <v>302</v>
      </c>
      <c r="D730" s="162"/>
      <c r="E730" s="163"/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60"/>
      <c r="Z730" s="149"/>
      <c r="AA730" s="149"/>
      <c r="AB730" s="149"/>
      <c r="AC730" s="149"/>
      <c r="AD730" s="149"/>
      <c r="AE730" s="149"/>
      <c r="AF730" s="149"/>
      <c r="AG730" s="149" t="s">
        <v>172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3" x14ac:dyDescent="0.2">
      <c r="A731" s="156"/>
      <c r="B731" s="157"/>
      <c r="C731" s="192" t="s">
        <v>326</v>
      </c>
      <c r="D731" s="162"/>
      <c r="E731" s="163">
        <v>2.1168</v>
      </c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60"/>
      <c r="Z731" s="149"/>
      <c r="AA731" s="149"/>
      <c r="AB731" s="149"/>
      <c r="AC731" s="149"/>
      <c r="AD731" s="149"/>
      <c r="AE731" s="149"/>
      <c r="AF731" s="149"/>
      <c r="AG731" s="149" t="s">
        <v>172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ht="22.5" outlineLevel="1" x14ac:dyDescent="0.2">
      <c r="A732" s="174">
        <v>138</v>
      </c>
      <c r="B732" s="175" t="s">
        <v>748</v>
      </c>
      <c r="C732" s="191" t="s">
        <v>749</v>
      </c>
      <c r="D732" s="176" t="s">
        <v>162</v>
      </c>
      <c r="E732" s="177">
        <v>1.9844999999999999</v>
      </c>
      <c r="F732" s="178"/>
      <c r="G732" s="179">
        <f>ROUND(E732*F732,2)</f>
        <v>0</v>
      </c>
      <c r="H732" s="178"/>
      <c r="I732" s="179">
        <f>ROUND(E732*H732,2)</f>
        <v>0</v>
      </c>
      <c r="J732" s="178"/>
      <c r="K732" s="179">
        <f>ROUND(E732*J732,2)</f>
        <v>0</v>
      </c>
      <c r="L732" s="179">
        <v>21</v>
      </c>
      <c r="M732" s="179">
        <f>G732*(1+L732/100)</f>
        <v>0</v>
      </c>
      <c r="N732" s="177">
        <v>5.0000000000000001E-3</v>
      </c>
      <c r="O732" s="177">
        <f>ROUND(E732*N732,2)</f>
        <v>0.01</v>
      </c>
      <c r="P732" s="177">
        <v>0</v>
      </c>
      <c r="Q732" s="177">
        <f>ROUND(E732*P732,2)</f>
        <v>0</v>
      </c>
      <c r="R732" s="179" t="s">
        <v>734</v>
      </c>
      <c r="S732" s="179" t="s">
        <v>164</v>
      </c>
      <c r="T732" s="180" t="s">
        <v>165</v>
      </c>
      <c r="U732" s="160">
        <v>0.1</v>
      </c>
      <c r="V732" s="160">
        <f>ROUND(E732*U732,2)</f>
        <v>0.2</v>
      </c>
      <c r="W732" s="160"/>
      <c r="X732" s="160" t="s">
        <v>166</v>
      </c>
      <c r="Y732" s="160" t="s">
        <v>167</v>
      </c>
      <c r="Z732" s="149"/>
      <c r="AA732" s="149"/>
      <c r="AB732" s="149"/>
      <c r="AC732" s="149"/>
      <c r="AD732" s="149"/>
      <c r="AE732" s="149"/>
      <c r="AF732" s="149"/>
      <c r="AG732" s="149" t="s">
        <v>168</v>
      </c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2" x14ac:dyDescent="0.2">
      <c r="A733" s="156"/>
      <c r="B733" s="157"/>
      <c r="C733" s="192" t="s">
        <v>511</v>
      </c>
      <c r="D733" s="162"/>
      <c r="E733" s="163"/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60"/>
      <c r="Z733" s="149"/>
      <c r="AA733" s="149"/>
      <c r="AB733" s="149"/>
      <c r="AC733" s="149"/>
      <c r="AD733" s="149"/>
      <c r="AE733" s="149"/>
      <c r="AF733" s="149"/>
      <c r="AG733" s="149" t="s">
        <v>172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3" x14ac:dyDescent="0.2">
      <c r="A734" s="156"/>
      <c r="B734" s="157"/>
      <c r="C734" s="192" t="s">
        <v>302</v>
      </c>
      <c r="D734" s="162"/>
      <c r="E734" s="163"/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60"/>
      <c r="Z734" s="149"/>
      <c r="AA734" s="149"/>
      <c r="AB734" s="149"/>
      <c r="AC734" s="149"/>
      <c r="AD734" s="149"/>
      <c r="AE734" s="149"/>
      <c r="AF734" s="149"/>
      <c r="AG734" s="149" t="s">
        <v>172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3" x14ac:dyDescent="0.2">
      <c r="A735" s="156"/>
      <c r="B735" s="157"/>
      <c r="C735" s="192" t="s">
        <v>327</v>
      </c>
      <c r="D735" s="162"/>
      <c r="E735" s="163">
        <v>1.9844999999999999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60"/>
      <c r="Z735" s="149"/>
      <c r="AA735" s="149"/>
      <c r="AB735" s="149"/>
      <c r="AC735" s="149"/>
      <c r="AD735" s="149"/>
      <c r="AE735" s="149"/>
      <c r="AF735" s="149"/>
      <c r="AG735" s="149" t="s">
        <v>172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74">
        <v>139</v>
      </c>
      <c r="B736" s="175" t="s">
        <v>750</v>
      </c>
      <c r="C736" s="191" t="s">
        <v>751</v>
      </c>
      <c r="D736" s="176" t="s">
        <v>752</v>
      </c>
      <c r="E736" s="177">
        <v>5.04</v>
      </c>
      <c r="F736" s="178"/>
      <c r="G736" s="179">
        <f>ROUND(E736*F736,2)</f>
        <v>0</v>
      </c>
      <c r="H736" s="178"/>
      <c r="I736" s="179">
        <f>ROUND(E736*H736,2)</f>
        <v>0</v>
      </c>
      <c r="J736" s="178"/>
      <c r="K736" s="179">
        <f>ROUND(E736*J736,2)</f>
        <v>0</v>
      </c>
      <c r="L736" s="179">
        <v>21</v>
      </c>
      <c r="M736" s="179">
        <f>G736*(1+L736/100)</f>
        <v>0</v>
      </c>
      <c r="N736" s="177">
        <v>5.2999999999999998E-4</v>
      </c>
      <c r="O736" s="177">
        <f>ROUND(E736*N736,2)</f>
        <v>0</v>
      </c>
      <c r="P736" s="177">
        <v>0</v>
      </c>
      <c r="Q736" s="177">
        <f>ROUND(E736*P736,2)</f>
        <v>0</v>
      </c>
      <c r="R736" s="179" t="s">
        <v>734</v>
      </c>
      <c r="S736" s="179" t="s">
        <v>164</v>
      </c>
      <c r="T736" s="180" t="s">
        <v>165</v>
      </c>
      <c r="U736" s="160">
        <v>0.2</v>
      </c>
      <c r="V736" s="160">
        <f>ROUND(E736*U736,2)</f>
        <v>1.01</v>
      </c>
      <c r="W736" s="160"/>
      <c r="X736" s="160" t="s">
        <v>166</v>
      </c>
      <c r="Y736" s="160" t="s">
        <v>167</v>
      </c>
      <c r="Z736" s="149"/>
      <c r="AA736" s="149"/>
      <c r="AB736" s="149"/>
      <c r="AC736" s="149"/>
      <c r="AD736" s="149"/>
      <c r="AE736" s="149"/>
      <c r="AF736" s="149"/>
      <c r="AG736" s="149" t="s">
        <v>168</v>
      </c>
      <c r="AH736" s="149"/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2" x14ac:dyDescent="0.2">
      <c r="A737" s="156"/>
      <c r="B737" s="157"/>
      <c r="C737" s="192" t="s">
        <v>511</v>
      </c>
      <c r="D737" s="162"/>
      <c r="E737" s="163"/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60"/>
      <c r="Z737" s="149"/>
      <c r="AA737" s="149"/>
      <c r="AB737" s="149"/>
      <c r="AC737" s="149"/>
      <c r="AD737" s="149"/>
      <c r="AE737" s="149"/>
      <c r="AF737" s="149"/>
      <c r="AG737" s="149" t="s">
        <v>172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3" x14ac:dyDescent="0.2">
      <c r="A738" s="156"/>
      <c r="B738" s="157"/>
      <c r="C738" s="192" t="s">
        <v>302</v>
      </c>
      <c r="D738" s="162"/>
      <c r="E738" s="163"/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60"/>
      <c r="Z738" s="149"/>
      <c r="AA738" s="149"/>
      <c r="AB738" s="149"/>
      <c r="AC738" s="149"/>
      <c r="AD738" s="149"/>
      <c r="AE738" s="149"/>
      <c r="AF738" s="149"/>
      <c r="AG738" s="149" t="s">
        <v>172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3" x14ac:dyDescent="0.2">
      <c r="A739" s="156"/>
      <c r="B739" s="157"/>
      <c r="C739" s="192" t="s">
        <v>753</v>
      </c>
      <c r="D739" s="162"/>
      <c r="E739" s="163">
        <v>5.04</v>
      </c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60"/>
      <c r="Z739" s="149"/>
      <c r="AA739" s="149"/>
      <c r="AB739" s="149"/>
      <c r="AC739" s="149"/>
      <c r="AD739" s="149"/>
      <c r="AE739" s="149"/>
      <c r="AF739" s="149"/>
      <c r="AG739" s="149" t="s">
        <v>172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74">
        <v>140</v>
      </c>
      <c r="B740" s="175" t="s">
        <v>754</v>
      </c>
      <c r="C740" s="191" t="s">
        <v>755</v>
      </c>
      <c r="D740" s="176" t="s">
        <v>162</v>
      </c>
      <c r="E740" s="177">
        <v>1.9844999999999999</v>
      </c>
      <c r="F740" s="178"/>
      <c r="G740" s="179">
        <f>ROUND(E740*F740,2)</f>
        <v>0</v>
      </c>
      <c r="H740" s="178"/>
      <c r="I740" s="179">
        <f>ROUND(E740*H740,2)</f>
        <v>0</v>
      </c>
      <c r="J740" s="178"/>
      <c r="K740" s="179">
        <f>ROUND(E740*J740,2)</f>
        <v>0</v>
      </c>
      <c r="L740" s="179">
        <v>21</v>
      </c>
      <c r="M740" s="179">
        <f>G740*(1+L740/100)</f>
        <v>0</v>
      </c>
      <c r="N740" s="177">
        <v>0</v>
      </c>
      <c r="O740" s="177">
        <f>ROUND(E740*N740,2)</f>
        <v>0</v>
      </c>
      <c r="P740" s="177">
        <v>1E-3</v>
      </c>
      <c r="Q740" s="177">
        <f>ROUND(E740*P740,2)</f>
        <v>0</v>
      </c>
      <c r="R740" s="179"/>
      <c r="S740" s="179" t="s">
        <v>184</v>
      </c>
      <c r="T740" s="180" t="s">
        <v>185</v>
      </c>
      <c r="U740" s="160">
        <v>1.4999999999999999E-2</v>
      </c>
      <c r="V740" s="160">
        <f>ROUND(E740*U740,2)</f>
        <v>0.03</v>
      </c>
      <c r="W740" s="160"/>
      <c r="X740" s="160" t="s">
        <v>166</v>
      </c>
      <c r="Y740" s="160" t="s">
        <v>167</v>
      </c>
      <c r="Z740" s="149"/>
      <c r="AA740" s="149"/>
      <c r="AB740" s="149"/>
      <c r="AC740" s="149"/>
      <c r="AD740" s="149"/>
      <c r="AE740" s="149"/>
      <c r="AF740" s="149"/>
      <c r="AG740" s="149" t="s">
        <v>168</v>
      </c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2" x14ac:dyDescent="0.2">
      <c r="A741" s="156"/>
      <c r="B741" s="157"/>
      <c r="C741" s="192" t="s">
        <v>756</v>
      </c>
      <c r="D741" s="162"/>
      <c r="E741" s="163">
        <v>1.9844999999999999</v>
      </c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60"/>
      <c r="Z741" s="149"/>
      <c r="AA741" s="149"/>
      <c r="AB741" s="149"/>
      <c r="AC741" s="149"/>
      <c r="AD741" s="149"/>
      <c r="AE741" s="149"/>
      <c r="AF741" s="149"/>
      <c r="AG741" s="149" t="s">
        <v>172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74">
        <v>141</v>
      </c>
      <c r="B742" s="175" t="s">
        <v>757</v>
      </c>
      <c r="C742" s="191" t="s">
        <v>758</v>
      </c>
      <c r="D742" s="176" t="s">
        <v>752</v>
      </c>
      <c r="E742" s="177">
        <v>4.5359999999999996</v>
      </c>
      <c r="F742" s="178"/>
      <c r="G742" s="179">
        <f>ROUND(E742*F742,2)</f>
        <v>0</v>
      </c>
      <c r="H742" s="178"/>
      <c r="I742" s="179">
        <f>ROUND(E742*H742,2)</f>
        <v>0</v>
      </c>
      <c r="J742" s="178"/>
      <c r="K742" s="179">
        <f>ROUND(E742*J742,2)</f>
        <v>0</v>
      </c>
      <c r="L742" s="179">
        <v>21</v>
      </c>
      <c r="M742" s="179">
        <f>G742*(1+L742/100)</f>
        <v>0</v>
      </c>
      <c r="N742" s="177">
        <v>5.2999999999999998E-4</v>
      </c>
      <c r="O742" s="177">
        <f>ROUND(E742*N742,2)</f>
        <v>0</v>
      </c>
      <c r="P742" s="177">
        <v>0</v>
      </c>
      <c r="Q742" s="177">
        <f>ROUND(E742*P742,2)</f>
        <v>0</v>
      </c>
      <c r="R742" s="179"/>
      <c r="S742" s="179" t="s">
        <v>184</v>
      </c>
      <c r="T742" s="180" t="s">
        <v>185</v>
      </c>
      <c r="U742" s="160">
        <v>0.2</v>
      </c>
      <c r="V742" s="160">
        <f>ROUND(E742*U742,2)</f>
        <v>0.91</v>
      </c>
      <c r="W742" s="160"/>
      <c r="X742" s="160" t="s">
        <v>166</v>
      </c>
      <c r="Y742" s="160" t="s">
        <v>167</v>
      </c>
      <c r="Z742" s="149"/>
      <c r="AA742" s="149"/>
      <c r="AB742" s="149"/>
      <c r="AC742" s="149"/>
      <c r="AD742" s="149"/>
      <c r="AE742" s="149"/>
      <c r="AF742" s="149"/>
      <c r="AG742" s="149" t="s">
        <v>168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2" x14ac:dyDescent="0.2">
      <c r="A743" s="156"/>
      <c r="B743" s="157"/>
      <c r="C743" s="192" t="s">
        <v>511</v>
      </c>
      <c r="D743" s="162"/>
      <c r="E743" s="163"/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60"/>
      <c r="Z743" s="149"/>
      <c r="AA743" s="149"/>
      <c r="AB743" s="149"/>
      <c r="AC743" s="149"/>
      <c r="AD743" s="149"/>
      <c r="AE743" s="149"/>
      <c r="AF743" s="149"/>
      <c r="AG743" s="149" t="s">
        <v>172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3" x14ac:dyDescent="0.2">
      <c r="A744" s="156"/>
      <c r="B744" s="157"/>
      <c r="C744" s="192" t="s">
        <v>302</v>
      </c>
      <c r="D744" s="162"/>
      <c r="E744" s="163"/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60"/>
      <c r="Z744" s="149"/>
      <c r="AA744" s="149"/>
      <c r="AB744" s="149"/>
      <c r="AC744" s="149"/>
      <c r="AD744" s="149"/>
      <c r="AE744" s="149"/>
      <c r="AF744" s="149"/>
      <c r="AG744" s="149" t="s">
        <v>172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3" x14ac:dyDescent="0.2">
      <c r="A745" s="156"/>
      <c r="B745" s="157"/>
      <c r="C745" s="192" t="s">
        <v>759</v>
      </c>
      <c r="D745" s="162"/>
      <c r="E745" s="163">
        <v>4.5359999999999996</v>
      </c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60"/>
      <c r="Z745" s="149"/>
      <c r="AA745" s="149"/>
      <c r="AB745" s="149"/>
      <c r="AC745" s="149"/>
      <c r="AD745" s="149"/>
      <c r="AE745" s="149"/>
      <c r="AF745" s="149"/>
      <c r="AG745" s="149" t="s">
        <v>172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">
      <c r="A746" s="174">
        <v>142</v>
      </c>
      <c r="B746" s="175" t="s">
        <v>760</v>
      </c>
      <c r="C746" s="191" t="s">
        <v>761</v>
      </c>
      <c r="D746" s="176" t="s">
        <v>255</v>
      </c>
      <c r="E746" s="177">
        <v>3.7837800000000001</v>
      </c>
      <c r="F746" s="178"/>
      <c r="G746" s="179">
        <f>ROUND(E746*F746,2)</f>
        <v>0</v>
      </c>
      <c r="H746" s="178"/>
      <c r="I746" s="179">
        <f>ROUND(E746*H746,2)</f>
        <v>0</v>
      </c>
      <c r="J746" s="178"/>
      <c r="K746" s="179">
        <f>ROUND(E746*J746,2)</f>
        <v>0</v>
      </c>
      <c r="L746" s="179">
        <v>21</v>
      </c>
      <c r="M746" s="179">
        <f>G746*(1+L746/100)</f>
        <v>0</v>
      </c>
      <c r="N746" s="177">
        <v>5.0000000000000001E-4</v>
      </c>
      <c r="O746" s="177">
        <f>ROUND(E746*N746,2)</f>
        <v>0</v>
      </c>
      <c r="P746" s="177">
        <v>0</v>
      </c>
      <c r="Q746" s="177">
        <f>ROUND(E746*P746,2)</f>
        <v>0</v>
      </c>
      <c r="R746" s="179" t="s">
        <v>613</v>
      </c>
      <c r="S746" s="179" t="s">
        <v>164</v>
      </c>
      <c r="T746" s="180" t="s">
        <v>165</v>
      </c>
      <c r="U746" s="160">
        <v>0</v>
      </c>
      <c r="V746" s="160">
        <f>ROUND(E746*U746,2)</f>
        <v>0</v>
      </c>
      <c r="W746" s="160"/>
      <c r="X746" s="160" t="s">
        <v>446</v>
      </c>
      <c r="Y746" s="160" t="s">
        <v>167</v>
      </c>
      <c r="Z746" s="149"/>
      <c r="AA746" s="149"/>
      <c r="AB746" s="149"/>
      <c r="AC746" s="149"/>
      <c r="AD746" s="149"/>
      <c r="AE746" s="149"/>
      <c r="AF746" s="149"/>
      <c r="AG746" s="149" t="s">
        <v>447</v>
      </c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2" x14ac:dyDescent="0.2">
      <c r="A747" s="156"/>
      <c r="B747" s="157"/>
      <c r="C747" s="192" t="s">
        <v>762</v>
      </c>
      <c r="D747" s="162"/>
      <c r="E747" s="163">
        <v>3.7837800000000001</v>
      </c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60"/>
      <c r="Z747" s="149"/>
      <c r="AA747" s="149"/>
      <c r="AB747" s="149"/>
      <c r="AC747" s="149"/>
      <c r="AD747" s="149"/>
      <c r="AE747" s="149"/>
      <c r="AF747" s="149"/>
      <c r="AG747" s="149" t="s">
        <v>172</v>
      </c>
      <c r="AH747" s="149">
        <v>5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ht="33.75" outlineLevel="1" x14ac:dyDescent="0.2">
      <c r="A748" s="174">
        <v>143</v>
      </c>
      <c r="B748" s="175" t="s">
        <v>763</v>
      </c>
      <c r="C748" s="191" t="s">
        <v>764</v>
      </c>
      <c r="D748" s="176" t="s">
        <v>162</v>
      </c>
      <c r="E748" s="177">
        <v>2.18018</v>
      </c>
      <c r="F748" s="178"/>
      <c r="G748" s="179">
        <f>ROUND(E748*F748,2)</f>
        <v>0</v>
      </c>
      <c r="H748" s="178"/>
      <c r="I748" s="179">
        <f>ROUND(E748*H748,2)</f>
        <v>0</v>
      </c>
      <c r="J748" s="178"/>
      <c r="K748" s="179">
        <f>ROUND(E748*J748,2)</f>
        <v>0</v>
      </c>
      <c r="L748" s="179">
        <v>21</v>
      </c>
      <c r="M748" s="179">
        <f>G748*(1+L748/100)</f>
        <v>0</v>
      </c>
      <c r="N748" s="177">
        <v>3.1800000000000001E-3</v>
      </c>
      <c r="O748" s="177">
        <f>ROUND(E748*N748,2)</f>
        <v>0.01</v>
      </c>
      <c r="P748" s="177">
        <v>0</v>
      </c>
      <c r="Q748" s="177">
        <f>ROUND(E748*P748,2)</f>
        <v>0</v>
      </c>
      <c r="R748" s="179" t="s">
        <v>613</v>
      </c>
      <c r="S748" s="179" t="s">
        <v>164</v>
      </c>
      <c r="T748" s="180" t="s">
        <v>165</v>
      </c>
      <c r="U748" s="160">
        <v>0</v>
      </c>
      <c r="V748" s="160">
        <f>ROUND(E748*U748,2)</f>
        <v>0</v>
      </c>
      <c r="W748" s="160"/>
      <c r="X748" s="160" t="s">
        <v>446</v>
      </c>
      <c r="Y748" s="160" t="s">
        <v>167</v>
      </c>
      <c r="Z748" s="149"/>
      <c r="AA748" s="149"/>
      <c r="AB748" s="149"/>
      <c r="AC748" s="149"/>
      <c r="AD748" s="149"/>
      <c r="AE748" s="149"/>
      <c r="AF748" s="149"/>
      <c r="AG748" s="149" t="s">
        <v>447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2" x14ac:dyDescent="0.2">
      <c r="A749" s="156"/>
      <c r="B749" s="157"/>
      <c r="C749" s="192" t="s">
        <v>765</v>
      </c>
      <c r="D749" s="162"/>
      <c r="E749" s="163">
        <v>1.8018000000000001</v>
      </c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60"/>
      <c r="Z749" s="149"/>
      <c r="AA749" s="149"/>
      <c r="AB749" s="149"/>
      <c r="AC749" s="149"/>
      <c r="AD749" s="149"/>
      <c r="AE749" s="149"/>
      <c r="AF749" s="149"/>
      <c r="AG749" s="149" t="s">
        <v>172</v>
      </c>
      <c r="AH749" s="149">
        <v>5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3" x14ac:dyDescent="0.2">
      <c r="A750" s="156"/>
      <c r="B750" s="157"/>
      <c r="C750" s="192" t="s">
        <v>766</v>
      </c>
      <c r="D750" s="162"/>
      <c r="E750" s="163">
        <v>0.37837999999999999</v>
      </c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60"/>
      <c r="Z750" s="149"/>
      <c r="AA750" s="149"/>
      <c r="AB750" s="149"/>
      <c r="AC750" s="149"/>
      <c r="AD750" s="149"/>
      <c r="AE750" s="149"/>
      <c r="AF750" s="149"/>
      <c r="AG750" s="149" t="s">
        <v>172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>
        <v>144</v>
      </c>
      <c r="B751" s="157" t="s">
        <v>767</v>
      </c>
      <c r="C751" s="194" t="s">
        <v>768</v>
      </c>
      <c r="D751" s="158" t="s">
        <v>0</v>
      </c>
      <c r="E751" s="189"/>
      <c r="F751" s="161"/>
      <c r="G751" s="160">
        <f>ROUND(E751*F751,2)</f>
        <v>0</v>
      </c>
      <c r="H751" s="161"/>
      <c r="I751" s="160">
        <f>ROUND(E751*H751,2)</f>
        <v>0</v>
      </c>
      <c r="J751" s="161"/>
      <c r="K751" s="160">
        <f>ROUND(E751*J751,2)</f>
        <v>0</v>
      </c>
      <c r="L751" s="160">
        <v>21</v>
      </c>
      <c r="M751" s="160">
        <f>G751*(1+L751/100)</f>
        <v>0</v>
      </c>
      <c r="N751" s="159">
        <v>0</v>
      </c>
      <c r="O751" s="159">
        <f>ROUND(E751*N751,2)</f>
        <v>0</v>
      </c>
      <c r="P751" s="159">
        <v>0</v>
      </c>
      <c r="Q751" s="159">
        <f>ROUND(E751*P751,2)</f>
        <v>0</v>
      </c>
      <c r="R751" s="160" t="s">
        <v>734</v>
      </c>
      <c r="S751" s="160" t="s">
        <v>164</v>
      </c>
      <c r="T751" s="160" t="s">
        <v>165</v>
      </c>
      <c r="U751" s="160">
        <v>0</v>
      </c>
      <c r="V751" s="160">
        <f>ROUND(E751*U751,2)</f>
        <v>0</v>
      </c>
      <c r="W751" s="160"/>
      <c r="X751" s="160" t="s">
        <v>563</v>
      </c>
      <c r="Y751" s="160" t="s">
        <v>539</v>
      </c>
      <c r="Z751" s="149"/>
      <c r="AA751" s="149"/>
      <c r="AB751" s="149"/>
      <c r="AC751" s="149"/>
      <c r="AD751" s="149"/>
      <c r="AE751" s="149"/>
      <c r="AF751" s="149"/>
      <c r="AG751" s="149" t="s">
        <v>564</v>
      </c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2" x14ac:dyDescent="0.2">
      <c r="A752" s="156"/>
      <c r="B752" s="157"/>
      <c r="C752" s="269" t="s">
        <v>646</v>
      </c>
      <c r="D752" s="270"/>
      <c r="E752" s="270"/>
      <c r="F752" s="270"/>
      <c r="G752" s="27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60"/>
      <c r="Z752" s="149"/>
      <c r="AA752" s="149"/>
      <c r="AB752" s="149"/>
      <c r="AC752" s="149"/>
      <c r="AD752" s="149"/>
      <c r="AE752" s="149"/>
      <c r="AF752" s="149"/>
      <c r="AG752" s="149" t="s">
        <v>170</v>
      </c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ht="22.5" outlineLevel="1" x14ac:dyDescent="0.2">
      <c r="A753" s="182">
        <v>145</v>
      </c>
      <c r="B753" s="183" t="s">
        <v>546</v>
      </c>
      <c r="C753" s="193" t="s">
        <v>547</v>
      </c>
      <c r="D753" s="184" t="s">
        <v>317</v>
      </c>
      <c r="E753" s="185">
        <v>1.98E-3</v>
      </c>
      <c r="F753" s="186"/>
      <c r="G753" s="187">
        <f>ROUND(E753*F753,2)</f>
        <v>0</v>
      </c>
      <c r="H753" s="186"/>
      <c r="I753" s="187">
        <f>ROUND(E753*H753,2)</f>
        <v>0</v>
      </c>
      <c r="J753" s="186"/>
      <c r="K753" s="187">
        <f>ROUND(E753*J753,2)</f>
        <v>0</v>
      </c>
      <c r="L753" s="187">
        <v>21</v>
      </c>
      <c r="M753" s="187">
        <f>G753*(1+L753/100)</f>
        <v>0</v>
      </c>
      <c r="N753" s="185">
        <v>0</v>
      </c>
      <c r="O753" s="185">
        <f>ROUND(E753*N753,2)</f>
        <v>0</v>
      </c>
      <c r="P753" s="185">
        <v>0</v>
      </c>
      <c r="Q753" s="185">
        <f>ROUND(E753*P753,2)</f>
        <v>0</v>
      </c>
      <c r="R753" s="187" t="s">
        <v>450</v>
      </c>
      <c r="S753" s="187" t="s">
        <v>164</v>
      </c>
      <c r="T753" s="188" t="s">
        <v>165</v>
      </c>
      <c r="U753" s="160">
        <v>0.93300000000000005</v>
      </c>
      <c r="V753" s="160">
        <f>ROUND(E753*U753,2)</f>
        <v>0</v>
      </c>
      <c r="W753" s="160"/>
      <c r="X753" s="160" t="s">
        <v>548</v>
      </c>
      <c r="Y753" s="160" t="s">
        <v>539</v>
      </c>
      <c r="Z753" s="149"/>
      <c r="AA753" s="149"/>
      <c r="AB753" s="149"/>
      <c r="AC753" s="149"/>
      <c r="AD753" s="149"/>
      <c r="AE753" s="149"/>
      <c r="AF753" s="149"/>
      <c r="AG753" s="149" t="s">
        <v>549</v>
      </c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82">
        <v>146</v>
      </c>
      <c r="B754" s="183" t="s">
        <v>550</v>
      </c>
      <c r="C754" s="193" t="s">
        <v>551</v>
      </c>
      <c r="D754" s="184" t="s">
        <v>317</v>
      </c>
      <c r="E754" s="185">
        <v>9.92E-3</v>
      </c>
      <c r="F754" s="186"/>
      <c r="G754" s="187">
        <f>ROUND(E754*F754,2)</f>
        <v>0</v>
      </c>
      <c r="H754" s="186"/>
      <c r="I754" s="187">
        <f>ROUND(E754*H754,2)</f>
        <v>0</v>
      </c>
      <c r="J754" s="186"/>
      <c r="K754" s="187">
        <f>ROUND(E754*J754,2)</f>
        <v>0</v>
      </c>
      <c r="L754" s="187">
        <v>21</v>
      </c>
      <c r="M754" s="187">
        <f>G754*(1+L754/100)</f>
        <v>0</v>
      </c>
      <c r="N754" s="185">
        <v>0</v>
      </c>
      <c r="O754" s="185">
        <f>ROUND(E754*N754,2)</f>
        <v>0</v>
      </c>
      <c r="P754" s="185">
        <v>0</v>
      </c>
      <c r="Q754" s="185">
        <f>ROUND(E754*P754,2)</f>
        <v>0</v>
      </c>
      <c r="R754" s="187" t="s">
        <v>450</v>
      </c>
      <c r="S754" s="187" t="s">
        <v>164</v>
      </c>
      <c r="T754" s="188" t="s">
        <v>165</v>
      </c>
      <c r="U754" s="160">
        <v>0.65300000000000002</v>
      </c>
      <c r="V754" s="160">
        <f>ROUND(E754*U754,2)</f>
        <v>0.01</v>
      </c>
      <c r="W754" s="160"/>
      <c r="X754" s="160" t="s">
        <v>548</v>
      </c>
      <c r="Y754" s="160" t="s">
        <v>539</v>
      </c>
      <c r="Z754" s="149"/>
      <c r="AA754" s="149"/>
      <c r="AB754" s="149"/>
      <c r="AC754" s="149"/>
      <c r="AD754" s="149"/>
      <c r="AE754" s="149"/>
      <c r="AF754" s="149"/>
      <c r="AG754" s="149" t="s">
        <v>549</v>
      </c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74">
        <v>147</v>
      </c>
      <c r="B755" s="175" t="s">
        <v>552</v>
      </c>
      <c r="C755" s="191" t="s">
        <v>553</v>
      </c>
      <c r="D755" s="176" t="s">
        <v>317</v>
      </c>
      <c r="E755" s="177">
        <v>1.98E-3</v>
      </c>
      <c r="F755" s="178"/>
      <c r="G755" s="179">
        <f>ROUND(E755*F755,2)</f>
        <v>0</v>
      </c>
      <c r="H755" s="178"/>
      <c r="I755" s="179">
        <f>ROUND(E755*H755,2)</f>
        <v>0</v>
      </c>
      <c r="J755" s="178"/>
      <c r="K755" s="179">
        <f>ROUND(E755*J755,2)</f>
        <v>0</v>
      </c>
      <c r="L755" s="179">
        <v>21</v>
      </c>
      <c r="M755" s="179">
        <f>G755*(1+L755/100)</f>
        <v>0</v>
      </c>
      <c r="N755" s="177">
        <v>0</v>
      </c>
      <c r="O755" s="177">
        <f>ROUND(E755*N755,2)</f>
        <v>0</v>
      </c>
      <c r="P755" s="177">
        <v>0</v>
      </c>
      <c r="Q755" s="177">
        <f>ROUND(E755*P755,2)</f>
        <v>0</v>
      </c>
      <c r="R755" s="179" t="s">
        <v>450</v>
      </c>
      <c r="S755" s="179" t="s">
        <v>164</v>
      </c>
      <c r="T755" s="180" t="s">
        <v>165</v>
      </c>
      <c r="U755" s="160">
        <v>0.49</v>
      </c>
      <c r="V755" s="160">
        <f>ROUND(E755*U755,2)</f>
        <v>0</v>
      </c>
      <c r="W755" s="160"/>
      <c r="X755" s="160" t="s">
        <v>548</v>
      </c>
      <c r="Y755" s="160" t="s">
        <v>539</v>
      </c>
      <c r="Z755" s="149"/>
      <c r="AA755" s="149"/>
      <c r="AB755" s="149"/>
      <c r="AC755" s="149"/>
      <c r="AD755" s="149"/>
      <c r="AE755" s="149"/>
      <c r="AF755" s="149"/>
      <c r="AG755" s="149" t="s">
        <v>549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2" x14ac:dyDescent="0.2">
      <c r="A756" s="156"/>
      <c r="B756" s="157"/>
      <c r="C756" s="265" t="s">
        <v>554</v>
      </c>
      <c r="D756" s="266"/>
      <c r="E756" s="266"/>
      <c r="F756" s="266"/>
      <c r="G756" s="266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60"/>
      <c r="Z756" s="149"/>
      <c r="AA756" s="149"/>
      <c r="AB756" s="149"/>
      <c r="AC756" s="149"/>
      <c r="AD756" s="149"/>
      <c r="AE756" s="149"/>
      <c r="AF756" s="149"/>
      <c r="AG756" s="149" t="s">
        <v>205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82">
        <v>148</v>
      </c>
      <c r="B757" s="183" t="s">
        <v>555</v>
      </c>
      <c r="C757" s="193" t="s">
        <v>556</v>
      </c>
      <c r="D757" s="184" t="s">
        <v>317</v>
      </c>
      <c r="E757" s="185">
        <v>3.771E-2</v>
      </c>
      <c r="F757" s="186"/>
      <c r="G757" s="187">
        <f>ROUND(E757*F757,2)</f>
        <v>0</v>
      </c>
      <c r="H757" s="186"/>
      <c r="I757" s="187">
        <f>ROUND(E757*H757,2)</f>
        <v>0</v>
      </c>
      <c r="J757" s="186"/>
      <c r="K757" s="187">
        <f>ROUND(E757*J757,2)</f>
        <v>0</v>
      </c>
      <c r="L757" s="187">
        <v>21</v>
      </c>
      <c r="M757" s="187">
        <f>G757*(1+L757/100)</f>
        <v>0</v>
      </c>
      <c r="N757" s="185">
        <v>0</v>
      </c>
      <c r="O757" s="185">
        <f>ROUND(E757*N757,2)</f>
        <v>0</v>
      </c>
      <c r="P757" s="185">
        <v>0</v>
      </c>
      <c r="Q757" s="185">
        <f>ROUND(E757*P757,2)</f>
        <v>0</v>
      </c>
      <c r="R757" s="187" t="s">
        <v>450</v>
      </c>
      <c r="S757" s="187" t="s">
        <v>164</v>
      </c>
      <c r="T757" s="188" t="s">
        <v>165</v>
      </c>
      <c r="U757" s="160">
        <v>0</v>
      </c>
      <c r="V757" s="160">
        <f>ROUND(E757*U757,2)</f>
        <v>0</v>
      </c>
      <c r="W757" s="160"/>
      <c r="X757" s="160" t="s">
        <v>548</v>
      </c>
      <c r="Y757" s="160" t="s">
        <v>539</v>
      </c>
      <c r="Z757" s="149"/>
      <c r="AA757" s="149"/>
      <c r="AB757" s="149"/>
      <c r="AC757" s="149"/>
      <c r="AD757" s="149"/>
      <c r="AE757" s="149"/>
      <c r="AF757" s="149"/>
      <c r="AG757" s="149" t="s">
        <v>549</v>
      </c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82">
        <v>149</v>
      </c>
      <c r="B758" s="183" t="s">
        <v>557</v>
      </c>
      <c r="C758" s="193" t="s">
        <v>558</v>
      </c>
      <c r="D758" s="184" t="s">
        <v>317</v>
      </c>
      <c r="E758" s="185">
        <v>1.98E-3</v>
      </c>
      <c r="F758" s="186"/>
      <c r="G758" s="187">
        <f>ROUND(E758*F758,2)</f>
        <v>0</v>
      </c>
      <c r="H758" s="186"/>
      <c r="I758" s="187">
        <f>ROUND(E758*H758,2)</f>
        <v>0</v>
      </c>
      <c r="J758" s="186"/>
      <c r="K758" s="187">
        <f>ROUND(E758*J758,2)</f>
        <v>0</v>
      </c>
      <c r="L758" s="187">
        <v>21</v>
      </c>
      <c r="M758" s="187">
        <f>G758*(1+L758/100)</f>
        <v>0</v>
      </c>
      <c r="N758" s="185">
        <v>0</v>
      </c>
      <c r="O758" s="185">
        <f>ROUND(E758*N758,2)</f>
        <v>0</v>
      </c>
      <c r="P758" s="185">
        <v>0</v>
      </c>
      <c r="Q758" s="185">
        <f>ROUND(E758*P758,2)</f>
        <v>0</v>
      </c>
      <c r="R758" s="187" t="s">
        <v>450</v>
      </c>
      <c r="S758" s="187" t="s">
        <v>164</v>
      </c>
      <c r="T758" s="188" t="s">
        <v>165</v>
      </c>
      <c r="U758" s="160">
        <v>0.94199999999999995</v>
      </c>
      <c r="V758" s="160">
        <f>ROUND(E758*U758,2)</f>
        <v>0</v>
      </c>
      <c r="W758" s="160"/>
      <c r="X758" s="160" t="s">
        <v>548</v>
      </c>
      <c r="Y758" s="160" t="s">
        <v>539</v>
      </c>
      <c r="Z758" s="149"/>
      <c r="AA758" s="149"/>
      <c r="AB758" s="149"/>
      <c r="AC758" s="149"/>
      <c r="AD758" s="149"/>
      <c r="AE758" s="149"/>
      <c r="AF758" s="149"/>
      <c r="AG758" s="149" t="s">
        <v>549</v>
      </c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ht="22.5" outlineLevel="1" x14ac:dyDescent="0.2">
      <c r="A759" s="182">
        <v>150</v>
      </c>
      <c r="B759" s="183" t="s">
        <v>559</v>
      </c>
      <c r="C759" s="193" t="s">
        <v>560</v>
      </c>
      <c r="D759" s="184" t="s">
        <v>317</v>
      </c>
      <c r="E759" s="185">
        <v>7.9399999999999991E-3</v>
      </c>
      <c r="F759" s="186"/>
      <c r="G759" s="187">
        <f>ROUND(E759*F759,2)</f>
        <v>0</v>
      </c>
      <c r="H759" s="186"/>
      <c r="I759" s="187">
        <f>ROUND(E759*H759,2)</f>
        <v>0</v>
      </c>
      <c r="J759" s="186"/>
      <c r="K759" s="187">
        <f>ROUND(E759*J759,2)</f>
        <v>0</v>
      </c>
      <c r="L759" s="187">
        <v>21</v>
      </c>
      <c r="M759" s="187">
        <f>G759*(1+L759/100)</f>
        <v>0</v>
      </c>
      <c r="N759" s="185">
        <v>0</v>
      </c>
      <c r="O759" s="185">
        <f>ROUND(E759*N759,2)</f>
        <v>0</v>
      </c>
      <c r="P759" s="185">
        <v>0</v>
      </c>
      <c r="Q759" s="185">
        <f>ROUND(E759*P759,2)</f>
        <v>0</v>
      </c>
      <c r="R759" s="187" t="s">
        <v>450</v>
      </c>
      <c r="S759" s="187" t="s">
        <v>164</v>
      </c>
      <c r="T759" s="188" t="s">
        <v>165</v>
      </c>
      <c r="U759" s="160">
        <v>0.105</v>
      </c>
      <c r="V759" s="160">
        <f>ROUND(E759*U759,2)</f>
        <v>0</v>
      </c>
      <c r="W759" s="160"/>
      <c r="X759" s="160" t="s">
        <v>548</v>
      </c>
      <c r="Y759" s="160" t="s">
        <v>539</v>
      </c>
      <c r="Z759" s="149"/>
      <c r="AA759" s="149"/>
      <c r="AB759" s="149"/>
      <c r="AC759" s="149"/>
      <c r="AD759" s="149"/>
      <c r="AE759" s="149"/>
      <c r="AF759" s="149"/>
      <c r="AG759" s="149" t="s">
        <v>549</v>
      </c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82">
        <v>151</v>
      </c>
      <c r="B760" s="183" t="s">
        <v>769</v>
      </c>
      <c r="C760" s="193" t="s">
        <v>770</v>
      </c>
      <c r="D760" s="184" t="s">
        <v>317</v>
      </c>
      <c r="E760" s="185">
        <v>1.98E-3</v>
      </c>
      <c r="F760" s="186"/>
      <c r="G760" s="187">
        <f>ROUND(E760*F760,2)</f>
        <v>0</v>
      </c>
      <c r="H760" s="186"/>
      <c r="I760" s="187">
        <f>ROUND(E760*H760,2)</f>
        <v>0</v>
      </c>
      <c r="J760" s="186"/>
      <c r="K760" s="187">
        <f>ROUND(E760*J760,2)</f>
        <v>0</v>
      </c>
      <c r="L760" s="187">
        <v>21</v>
      </c>
      <c r="M760" s="187">
        <f>G760*(1+L760/100)</f>
        <v>0</v>
      </c>
      <c r="N760" s="185">
        <v>0</v>
      </c>
      <c r="O760" s="185">
        <f>ROUND(E760*N760,2)</f>
        <v>0</v>
      </c>
      <c r="P760" s="185">
        <v>0</v>
      </c>
      <c r="Q760" s="185">
        <f>ROUND(E760*P760,2)</f>
        <v>0</v>
      </c>
      <c r="R760" s="187" t="s">
        <v>450</v>
      </c>
      <c r="S760" s="187" t="s">
        <v>164</v>
      </c>
      <c r="T760" s="188" t="s">
        <v>165</v>
      </c>
      <c r="U760" s="160">
        <v>0</v>
      </c>
      <c r="V760" s="160">
        <f>ROUND(E760*U760,2)</f>
        <v>0</v>
      </c>
      <c r="W760" s="160"/>
      <c r="X760" s="160" t="s">
        <v>548</v>
      </c>
      <c r="Y760" s="160" t="s">
        <v>539</v>
      </c>
      <c r="Z760" s="149"/>
      <c r="AA760" s="149"/>
      <c r="AB760" s="149"/>
      <c r="AC760" s="149"/>
      <c r="AD760" s="149"/>
      <c r="AE760" s="149"/>
      <c r="AF760" s="149"/>
      <c r="AG760" s="149" t="s">
        <v>549</v>
      </c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x14ac:dyDescent="0.2">
      <c r="A761" s="167" t="s">
        <v>158</v>
      </c>
      <c r="B761" s="168" t="s">
        <v>111</v>
      </c>
      <c r="C761" s="190" t="s">
        <v>112</v>
      </c>
      <c r="D761" s="169"/>
      <c r="E761" s="170"/>
      <c r="F761" s="171"/>
      <c r="G761" s="171">
        <f>SUMIF(AG762:AG770,"&lt;&gt;NOR",G762:G770)</f>
        <v>0</v>
      </c>
      <c r="H761" s="171"/>
      <c r="I761" s="171">
        <f>SUM(I762:I770)</f>
        <v>0</v>
      </c>
      <c r="J761" s="171"/>
      <c r="K761" s="171">
        <f>SUM(K762:K770)</f>
        <v>0</v>
      </c>
      <c r="L761" s="171"/>
      <c r="M761" s="171">
        <f>SUM(M762:M770)</f>
        <v>0</v>
      </c>
      <c r="N761" s="170"/>
      <c r="O761" s="170">
        <f>SUM(O762:O770)</f>
        <v>0.13</v>
      </c>
      <c r="P761" s="170"/>
      <c r="Q761" s="170">
        <f>SUM(Q762:Q770)</f>
        <v>0</v>
      </c>
      <c r="R761" s="171"/>
      <c r="S761" s="171"/>
      <c r="T761" s="172"/>
      <c r="U761" s="166"/>
      <c r="V761" s="166">
        <f>SUM(V762:V770)</f>
        <v>5.89</v>
      </c>
      <c r="W761" s="166"/>
      <c r="X761" s="166"/>
      <c r="Y761" s="166"/>
      <c r="AG761" t="s">
        <v>159</v>
      </c>
    </row>
    <row r="762" spans="1:60" ht="33.75" outlineLevel="1" x14ac:dyDescent="0.2">
      <c r="A762" s="174">
        <v>152</v>
      </c>
      <c r="B762" s="175" t="s">
        <v>771</v>
      </c>
      <c r="C762" s="191" t="s">
        <v>772</v>
      </c>
      <c r="D762" s="176" t="s">
        <v>162</v>
      </c>
      <c r="E762" s="177">
        <v>12.795299999999999</v>
      </c>
      <c r="F762" s="178"/>
      <c r="G762" s="179">
        <f>ROUND(E762*F762,2)</f>
        <v>0</v>
      </c>
      <c r="H762" s="178"/>
      <c r="I762" s="179">
        <f>ROUND(E762*H762,2)</f>
        <v>0</v>
      </c>
      <c r="J762" s="178"/>
      <c r="K762" s="179">
        <f>ROUND(E762*J762,2)</f>
        <v>0</v>
      </c>
      <c r="L762" s="179">
        <v>21</v>
      </c>
      <c r="M762" s="179">
        <f>G762*(1+L762/100)</f>
        <v>0</v>
      </c>
      <c r="N762" s="177">
        <v>9.8700000000000003E-3</v>
      </c>
      <c r="O762" s="177">
        <f>ROUND(E762*N762,2)</f>
        <v>0.13</v>
      </c>
      <c r="P762" s="177">
        <v>0</v>
      </c>
      <c r="Q762" s="177">
        <f>ROUND(E762*P762,2)</f>
        <v>0</v>
      </c>
      <c r="R762" s="179" t="s">
        <v>773</v>
      </c>
      <c r="S762" s="179" t="s">
        <v>164</v>
      </c>
      <c r="T762" s="180" t="s">
        <v>165</v>
      </c>
      <c r="U762" s="160">
        <v>0.46</v>
      </c>
      <c r="V762" s="160">
        <f>ROUND(E762*U762,2)</f>
        <v>5.89</v>
      </c>
      <c r="W762" s="160"/>
      <c r="X762" s="160" t="s">
        <v>166</v>
      </c>
      <c r="Y762" s="160" t="s">
        <v>167</v>
      </c>
      <c r="Z762" s="149"/>
      <c r="AA762" s="149"/>
      <c r="AB762" s="149"/>
      <c r="AC762" s="149"/>
      <c r="AD762" s="149"/>
      <c r="AE762" s="149"/>
      <c r="AF762" s="149"/>
      <c r="AG762" s="149" t="s">
        <v>168</v>
      </c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2" x14ac:dyDescent="0.2">
      <c r="A763" s="156"/>
      <c r="B763" s="157"/>
      <c r="C763" s="265" t="s">
        <v>774</v>
      </c>
      <c r="D763" s="266"/>
      <c r="E763" s="266"/>
      <c r="F763" s="266"/>
      <c r="G763" s="266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60"/>
      <c r="Z763" s="149"/>
      <c r="AA763" s="149"/>
      <c r="AB763" s="149"/>
      <c r="AC763" s="149"/>
      <c r="AD763" s="149"/>
      <c r="AE763" s="149"/>
      <c r="AF763" s="149"/>
      <c r="AG763" s="149" t="s">
        <v>205</v>
      </c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2" x14ac:dyDescent="0.2">
      <c r="A764" s="156"/>
      <c r="B764" s="157"/>
      <c r="C764" s="192" t="s">
        <v>301</v>
      </c>
      <c r="D764" s="162"/>
      <c r="E764" s="163"/>
      <c r="F764" s="160"/>
      <c r="G764" s="160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60"/>
      <c r="Z764" s="149"/>
      <c r="AA764" s="149"/>
      <c r="AB764" s="149"/>
      <c r="AC764" s="149"/>
      <c r="AD764" s="149"/>
      <c r="AE764" s="149"/>
      <c r="AF764" s="149"/>
      <c r="AG764" s="149" t="s">
        <v>172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3" x14ac:dyDescent="0.2">
      <c r="A765" s="156"/>
      <c r="B765" s="157"/>
      <c r="C765" s="192" t="s">
        <v>302</v>
      </c>
      <c r="D765" s="162"/>
      <c r="E765" s="163"/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60"/>
      <c r="Z765" s="149"/>
      <c r="AA765" s="149"/>
      <c r="AB765" s="149"/>
      <c r="AC765" s="149"/>
      <c r="AD765" s="149"/>
      <c r="AE765" s="149"/>
      <c r="AF765" s="149"/>
      <c r="AG765" s="149" t="s">
        <v>172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3" x14ac:dyDescent="0.2">
      <c r="A766" s="156"/>
      <c r="B766" s="157"/>
      <c r="C766" s="192" t="s">
        <v>775</v>
      </c>
      <c r="D766" s="162"/>
      <c r="E766" s="163">
        <v>3.843</v>
      </c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60"/>
      <c r="Z766" s="149"/>
      <c r="AA766" s="149"/>
      <c r="AB766" s="149"/>
      <c r="AC766" s="149"/>
      <c r="AD766" s="149"/>
      <c r="AE766" s="149"/>
      <c r="AF766" s="149"/>
      <c r="AG766" s="149" t="s">
        <v>172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3" x14ac:dyDescent="0.2">
      <c r="A767" s="156"/>
      <c r="B767" s="157"/>
      <c r="C767" s="192" t="s">
        <v>607</v>
      </c>
      <c r="D767" s="162"/>
      <c r="E767" s="163">
        <v>4.2272999999999996</v>
      </c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60"/>
      <c r="Z767" s="149"/>
      <c r="AA767" s="149"/>
      <c r="AB767" s="149"/>
      <c r="AC767" s="149"/>
      <c r="AD767" s="149"/>
      <c r="AE767" s="149"/>
      <c r="AF767" s="149"/>
      <c r="AG767" s="149" t="s">
        <v>172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3" x14ac:dyDescent="0.2">
      <c r="A768" s="156"/>
      <c r="B768" s="157"/>
      <c r="C768" s="192" t="s">
        <v>776</v>
      </c>
      <c r="D768" s="162"/>
      <c r="E768" s="163">
        <v>4.7249999999999996</v>
      </c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60"/>
      <c r="Z768" s="149"/>
      <c r="AA768" s="149"/>
      <c r="AB768" s="149"/>
      <c r="AC768" s="149"/>
      <c r="AD768" s="149"/>
      <c r="AE768" s="149"/>
      <c r="AF768" s="149"/>
      <c r="AG768" s="149" t="s">
        <v>172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>
        <v>153</v>
      </c>
      <c r="B769" s="157" t="s">
        <v>777</v>
      </c>
      <c r="C769" s="194" t="s">
        <v>778</v>
      </c>
      <c r="D769" s="158" t="s">
        <v>0</v>
      </c>
      <c r="E769" s="189"/>
      <c r="F769" s="161"/>
      <c r="G769" s="160">
        <f>ROUND(E769*F769,2)</f>
        <v>0</v>
      </c>
      <c r="H769" s="161"/>
      <c r="I769" s="160">
        <f>ROUND(E769*H769,2)</f>
        <v>0</v>
      </c>
      <c r="J769" s="161"/>
      <c r="K769" s="160">
        <f>ROUND(E769*J769,2)</f>
        <v>0</v>
      </c>
      <c r="L769" s="160">
        <v>21</v>
      </c>
      <c r="M769" s="160">
        <f>G769*(1+L769/100)</f>
        <v>0</v>
      </c>
      <c r="N769" s="159">
        <v>0</v>
      </c>
      <c r="O769" s="159">
        <f>ROUND(E769*N769,2)</f>
        <v>0</v>
      </c>
      <c r="P769" s="159">
        <v>0</v>
      </c>
      <c r="Q769" s="159">
        <f>ROUND(E769*P769,2)</f>
        <v>0</v>
      </c>
      <c r="R769" s="160" t="s">
        <v>773</v>
      </c>
      <c r="S769" s="160" t="s">
        <v>164</v>
      </c>
      <c r="T769" s="160" t="s">
        <v>165</v>
      </c>
      <c r="U769" s="160">
        <v>0</v>
      </c>
      <c r="V769" s="160">
        <f>ROUND(E769*U769,2)</f>
        <v>0</v>
      </c>
      <c r="W769" s="160"/>
      <c r="X769" s="160" t="s">
        <v>563</v>
      </c>
      <c r="Y769" s="160" t="s">
        <v>539</v>
      </c>
      <c r="Z769" s="149"/>
      <c r="AA769" s="149"/>
      <c r="AB769" s="149"/>
      <c r="AC769" s="149"/>
      <c r="AD769" s="149"/>
      <c r="AE769" s="149"/>
      <c r="AF769" s="149"/>
      <c r="AG769" s="149" t="s">
        <v>564</v>
      </c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2" x14ac:dyDescent="0.2">
      <c r="A770" s="156"/>
      <c r="B770" s="157"/>
      <c r="C770" s="269" t="s">
        <v>593</v>
      </c>
      <c r="D770" s="270"/>
      <c r="E770" s="270"/>
      <c r="F770" s="270"/>
      <c r="G770" s="27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60"/>
      <c r="Z770" s="149"/>
      <c r="AA770" s="149"/>
      <c r="AB770" s="149"/>
      <c r="AC770" s="149"/>
      <c r="AD770" s="149"/>
      <c r="AE770" s="149"/>
      <c r="AF770" s="149"/>
      <c r="AG770" s="149" t="s">
        <v>170</v>
      </c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x14ac:dyDescent="0.2">
      <c r="A771" s="167" t="s">
        <v>158</v>
      </c>
      <c r="B771" s="168" t="s">
        <v>113</v>
      </c>
      <c r="C771" s="190" t="s">
        <v>114</v>
      </c>
      <c r="D771" s="169"/>
      <c r="E771" s="170"/>
      <c r="F771" s="171"/>
      <c r="G771" s="171">
        <f>SUMIF(AG772:AG802,"&lt;&gt;NOR",G772:G802)</f>
        <v>0</v>
      </c>
      <c r="H771" s="171"/>
      <c r="I771" s="171">
        <f>SUM(I772:I802)</f>
        <v>0</v>
      </c>
      <c r="J771" s="171"/>
      <c r="K771" s="171">
        <f>SUM(K772:K802)</f>
        <v>0</v>
      </c>
      <c r="L771" s="171"/>
      <c r="M771" s="171">
        <f>SUM(M772:M802)</f>
        <v>0</v>
      </c>
      <c r="N771" s="170"/>
      <c r="O771" s="170">
        <f>SUM(O772:O802)</f>
        <v>0.42</v>
      </c>
      <c r="P771" s="170"/>
      <c r="Q771" s="170">
        <f>SUM(Q772:Q802)</f>
        <v>0</v>
      </c>
      <c r="R771" s="171"/>
      <c r="S771" s="171"/>
      <c r="T771" s="172"/>
      <c r="U771" s="166"/>
      <c r="V771" s="166">
        <f>SUM(V772:V802)</f>
        <v>33.44</v>
      </c>
      <c r="W771" s="166"/>
      <c r="X771" s="166"/>
      <c r="Y771" s="166"/>
      <c r="AG771" t="s">
        <v>159</v>
      </c>
    </row>
    <row r="772" spans="1:60" outlineLevel="1" x14ac:dyDescent="0.2">
      <c r="A772" s="174">
        <v>154</v>
      </c>
      <c r="B772" s="175" t="s">
        <v>779</v>
      </c>
      <c r="C772" s="191" t="s">
        <v>780</v>
      </c>
      <c r="D772" s="176" t="s">
        <v>162</v>
      </c>
      <c r="E772" s="177">
        <v>24.913350000000001</v>
      </c>
      <c r="F772" s="178"/>
      <c r="G772" s="179">
        <f>ROUND(E772*F772,2)</f>
        <v>0</v>
      </c>
      <c r="H772" s="178"/>
      <c r="I772" s="179">
        <f>ROUND(E772*H772,2)</f>
        <v>0</v>
      </c>
      <c r="J772" s="178"/>
      <c r="K772" s="179">
        <f>ROUND(E772*J772,2)</f>
        <v>0</v>
      </c>
      <c r="L772" s="179">
        <v>21</v>
      </c>
      <c r="M772" s="179">
        <f>G772*(1+L772/100)</f>
        <v>0</v>
      </c>
      <c r="N772" s="177">
        <v>1.6000000000000001E-4</v>
      </c>
      <c r="O772" s="177">
        <f>ROUND(E772*N772,2)</f>
        <v>0</v>
      </c>
      <c r="P772" s="177">
        <v>0</v>
      </c>
      <c r="Q772" s="177">
        <f>ROUND(E772*P772,2)</f>
        <v>0</v>
      </c>
      <c r="R772" s="179" t="s">
        <v>716</v>
      </c>
      <c r="S772" s="179" t="s">
        <v>164</v>
      </c>
      <c r="T772" s="180" t="s">
        <v>165</v>
      </c>
      <c r="U772" s="160">
        <v>0.05</v>
      </c>
      <c r="V772" s="160">
        <f>ROUND(E772*U772,2)</f>
        <v>1.25</v>
      </c>
      <c r="W772" s="160"/>
      <c r="X772" s="160" t="s">
        <v>166</v>
      </c>
      <c r="Y772" s="160" t="s">
        <v>167</v>
      </c>
      <c r="Z772" s="149"/>
      <c r="AA772" s="149"/>
      <c r="AB772" s="149"/>
      <c r="AC772" s="149"/>
      <c r="AD772" s="149"/>
      <c r="AE772" s="149"/>
      <c r="AF772" s="149"/>
      <c r="AG772" s="149" t="s">
        <v>168</v>
      </c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2" x14ac:dyDescent="0.2">
      <c r="A773" s="156"/>
      <c r="B773" s="157"/>
      <c r="C773" s="265" t="s">
        <v>781</v>
      </c>
      <c r="D773" s="266"/>
      <c r="E773" s="266"/>
      <c r="F773" s="266"/>
      <c r="G773" s="266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60"/>
      <c r="Z773" s="149"/>
      <c r="AA773" s="149"/>
      <c r="AB773" s="149"/>
      <c r="AC773" s="149"/>
      <c r="AD773" s="149"/>
      <c r="AE773" s="149"/>
      <c r="AF773" s="149"/>
      <c r="AG773" s="149" t="s">
        <v>205</v>
      </c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2" x14ac:dyDescent="0.2">
      <c r="A774" s="156"/>
      <c r="B774" s="157"/>
      <c r="C774" s="192" t="s">
        <v>782</v>
      </c>
      <c r="D774" s="162"/>
      <c r="E774" s="163">
        <v>24.913350000000001</v>
      </c>
      <c r="F774" s="160"/>
      <c r="G774" s="160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60"/>
      <c r="Z774" s="149"/>
      <c r="AA774" s="149"/>
      <c r="AB774" s="149"/>
      <c r="AC774" s="149"/>
      <c r="AD774" s="149"/>
      <c r="AE774" s="149"/>
      <c r="AF774" s="149"/>
      <c r="AG774" s="149" t="s">
        <v>172</v>
      </c>
      <c r="AH774" s="149">
        <v>5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ht="33.75" outlineLevel="1" x14ac:dyDescent="0.2">
      <c r="A775" s="174">
        <v>155</v>
      </c>
      <c r="B775" s="175" t="s">
        <v>783</v>
      </c>
      <c r="C775" s="191" t="s">
        <v>784</v>
      </c>
      <c r="D775" s="176" t="s">
        <v>162</v>
      </c>
      <c r="E775" s="177">
        <v>24.913350000000001</v>
      </c>
      <c r="F775" s="178"/>
      <c r="G775" s="179">
        <f>ROUND(E775*F775,2)</f>
        <v>0</v>
      </c>
      <c r="H775" s="178"/>
      <c r="I775" s="179">
        <f>ROUND(E775*H775,2)</f>
        <v>0</v>
      </c>
      <c r="J775" s="178"/>
      <c r="K775" s="179">
        <f>ROUND(E775*J775,2)</f>
        <v>0</v>
      </c>
      <c r="L775" s="179">
        <v>21</v>
      </c>
      <c r="M775" s="179">
        <f>G775*(1+L775/100)</f>
        <v>0</v>
      </c>
      <c r="N775" s="177">
        <v>4.8700000000000002E-3</v>
      </c>
      <c r="O775" s="177">
        <f>ROUND(E775*N775,2)</f>
        <v>0.12</v>
      </c>
      <c r="P775" s="177">
        <v>0</v>
      </c>
      <c r="Q775" s="177">
        <f>ROUND(E775*P775,2)</f>
        <v>0</v>
      </c>
      <c r="R775" s="179" t="s">
        <v>716</v>
      </c>
      <c r="S775" s="179" t="s">
        <v>164</v>
      </c>
      <c r="T775" s="180" t="s">
        <v>165</v>
      </c>
      <c r="U775" s="160">
        <v>1.1259999999999999</v>
      </c>
      <c r="V775" s="160">
        <f>ROUND(E775*U775,2)</f>
        <v>28.05</v>
      </c>
      <c r="W775" s="160"/>
      <c r="X775" s="160" t="s">
        <v>166</v>
      </c>
      <c r="Y775" s="160" t="s">
        <v>167</v>
      </c>
      <c r="Z775" s="149"/>
      <c r="AA775" s="149"/>
      <c r="AB775" s="149"/>
      <c r="AC775" s="149"/>
      <c r="AD775" s="149"/>
      <c r="AE775" s="149"/>
      <c r="AF775" s="149"/>
      <c r="AG775" s="149" t="s">
        <v>168</v>
      </c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2" x14ac:dyDescent="0.2">
      <c r="A776" s="156"/>
      <c r="B776" s="157"/>
      <c r="C776" s="192" t="s">
        <v>176</v>
      </c>
      <c r="D776" s="162"/>
      <c r="E776" s="163"/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60"/>
      <c r="Z776" s="149"/>
      <c r="AA776" s="149"/>
      <c r="AB776" s="149"/>
      <c r="AC776" s="149"/>
      <c r="AD776" s="149"/>
      <c r="AE776" s="149"/>
      <c r="AF776" s="149"/>
      <c r="AG776" s="149" t="s">
        <v>172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3" x14ac:dyDescent="0.2">
      <c r="A777" s="156"/>
      <c r="B777" s="157"/>
      <c r="C777" s="192" t="s">
        <v>264</v>
      </c>
      <c r="D777" s="162"/>
      <c r="E777" s="163">
        <v>13.179600000000001</v>
      </c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60"/>
      <c r="Z777" s="149"/>
      <c r="AA777" s="149"/>
      <c r="AB777" s="149"/>
      <c r="AC777" s="149"/>
      <c r="AD777" s="149"/>
      <c r="AE777" s="149"/>
      <c r="AF777" s="149"/>
      <c r="AG777" s="149" t="s">
        <v>172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3" x14ac:dyDescent="0.2">
      <c r="A778" s="156"/>
      <c r="B778" s="157"/>
      <c r="C778" s="192" t="s">
        <v>187</v>
      </c>
      <c r="D778" s="162"/>
      <c r="E778" s="163">
        <v>-1.26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60"/>
      <c r="Z778" s="149"/>
      <c r="AA778" s="149"/>
      <c r="AB778" s="149"/>
      <c r="AC778" s="149"/>
      <c r="AD778" s="149"/>
      <c r="AE778" s="149"/>
      <c r="AF778" s="149"/>
      <c r="AG778" s="149" t="s">
        <v>172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3" x14ac:dyDescent="0.2">
      <c r="A779" s="156"/>
      <c r="B779" s="157"/>
      <c r="C779" s="192" t="s">
        <v>180</v>
      </c>
      <c r="D779" s="162"/>
      <c r="E779" s="163">
        <v>0.33074999999999999</v>
      </c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60"/>
      <c r="Z779" s="149"/>
      <c r="AA779" s="149"/>
      <c r="AB779" s="149"/>
      <c r="AC779" s="149"/>
      <c r="AD779" s="149"/>
      <c r="AE779" s="149"/>
      <c r="AF779" s="149"/>
      <c r="AG779" s="149" t="s">
        <v>172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3" x14ac:dyDescent="0.2">
      <c r="A780" s="156"/>
      <c r="B780" s="157"/>
      <c r="C780" s="192" t="s">
        <v>171</v>
      </c>
      <c r="D780" s="162"/>
      <c r="E780" s="163"/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60"/>
      <c r="Z780" s="149"/>
      <c r="AA780" s="149"/>
      <c r="AB780" s="149"/>
      <c r="AC780" s="149"/>
      <c r="AD780" s="149"/>
      <c r="AE780" s="149"/>
      <c r="AF780" s="149"/>
      <c r="AG780" s="149" t="s">
        <v>172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3" x14ac:dyDescent="0.2">
      <c r="A781" s="156"/>
      <c r="B781" s="157"/>
      <c r="C781" s="192" t="s">
        <v>265</v>
      </c>
      <c r="D781" s="162"/>
      <c r="E781" s="163">
        <v>13.557600000000001</v>
      </c>
      <c r="F781" s="160"/>
      <c r="G781" s="160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60"/>
      <c r="Z781" s="149"/>
      <c r="AA781" s="149"/>
      <c r="AB781" s="149"/>
      <c r="AC781" s="149"/>
      <c r="AD781" s="149"/>
      <c r="AE781" s="149"/>
      <c r="AF781" s="149"/>
      <c r="AG781" s="149" t="s">
        <v>172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3" x14ac:dyDescent="0.2">
      <c r="A782" s="156"/>
      <c r="B782" s="157"/>
      <c r="C782" s="192" t="s">
        <v>785</v>
      </c>
      <c r="D782" s="162"/>
      <c r="E782" s="163">
        <v>0.2394</v>
      </c>
      <c r="F782" s="160"/>
      <c r="G782" s="160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60"/>
      <c r="Z782" s="149"/>
      <c r="AA782" s="149"/>
      <c r="AB782" s="149"/>
      <c r="AC782" s="149"/>
      <c r="AD782" s="149"/>
      <c r="AE782" s="149"/>
      <c r="AF782" s="149"/>
      <c r="AG782" s="149" t="s">
        <v>172</v>
      </c>
      <c r="AH782" s="149">
        <v>0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3" x14ac:dyDescent="0.2">
      <c r="A783" s="156"/>
      <c r="B783" s="157"/>
      <c r="C783" s="192" t="s">
        <v>201</v>
      </c>
      <c r="D783" s="162"/>
      <c r="E783" s="163">
        <v>-1.1339999999999999</v>
      </c>
      <c r="F783" s="160"/>
      <c r="G783" s="160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60"/>
      <c r="Z783" s="149"/>
      <c r="AA783" s="149"/>
      <c r="AB783" s="149"/>
      <c r="AC783" s="149"/>
      <c r="AD783" s="149"/>
      <c r="AE783" s="149"/>
      <c r="AF783" s="149"/>
      <c r="AG783" s="149" t="s">
        <v>172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ht="33.75" outlineLevel="1" x14ac:dyDescent="0.2">
      <c r="A784" s="174">
        <v>156</v>
      </c>
      <c r="B784" s="175" t="s">
        <v>786</v>
      </c>
      <c r="C784" s="191" t="s">
        <v>787</v>
      </c>
      <c r="D784" s="176" t="s">
        <v>255</v>
      </c>
      <c r="E784" s="177">
        <v>11.529</v>
      </c>
      <c r="F784" s="178"/>
      <c r="G784" s="179">
        <f>ROUND(E784*F784,2)</f>
        <v>0</v>
      </c>
      <c r="H784" s="178"/>
      <c r="I784" s="179">
        <f>ROUND(E784*H784,2)</f>
        <v>0</v>
      </c>
      <c r="J784" s="178"/>
      <c r="K784" s="179">
        <f>ROUND(E784*J784,2)</f>
        <v>0</v>
      </c>
      <c r="L784" s="179">
        <v>21</v>
      </c>
      <c r="M784" s="179">
        <f>G784*(1+L784/100)</f>
        <v>0</v>
      </c>
      <c r="N784" s="177">
        <v>3.0000000000000001E-5</v>
      </c>
      <c r="O784" s="177">
        <f>ROUND(E784*N784,2)</f>
        <v>0</v>
      </c>
      <c r="P784" s="177">
        <v>0</v>
      </c>
      <c r="Q784" s="177">
        <f>ROUND(E784*P784,2)</f>
        <v>0</v>
      </c>
      <c r="R784" s="179" t="s">
        <v>716</v>
      </c>
      <c r="S784" s="179" t="s">
        <v>164</v>
      </c>
      <c r="T784" s="180" t="s">
        <v>165</v>
      </c>
      <c r="U784" s="160">
        <v>0</v>
      </c>
      <c r="V784" s="160">
        <f>ROUND(E784*U784,2)</f>
        <v>0</v>
      </c>
      <c r="W784" s="160"/>
      <c r="X784" s="160" t="s">
        <v>166</v>
      </c>
      <c r="Y784" s="160" t="s">
        <v>167</v>
      </c>
      <c r="Z784" s="149"/>
      <c r="AA784" s="149"/>
      <c r="AB784" s="149"/>
      <c r="AC784" s="149"/>
      <c r="AD784" s="149"/>
      <c r="AE784" s="149"/>
      <c r="AF784" s="149"/>
      <c r="AG784" s="149" t="s">
        <v>168</v>
      </c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2" x14ac:dyDescent="0.2">
      <c r="A785" s="156"/>
      <c r="B785" s="157"/>
      <c r="C785" s="192" t="s">
        <v>176</v>
      </c>
      <c r="D785" s="162"/>
      <c r="E785" s="163"/>
      <c r="F785" s="160"/>
      <c r="G785" s="160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60"/>
      <c r="Z785" s="149"/>
      <c r="AA785" s="149"/>
      <c r="AB785" s="149"/>
      <c r="AC785" s="149"/>
      <c r="AD785" s="149"/>
      <c r="AE785" s="149"/>
      <c r="AF785" s="149"/>
      <c r="AG785" s="149" t="s">
        <v>172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3" x14ac:dyDescent="0.2">
      <c r="A786" s="156"/>
      <c r="B786" s="157"/>
      <c r="C786" s="192" t="s">
        <v>788</v>
      </c>
      <c r="D786" s="162"/>
      <c r="E786" s="163">
        <v>5.04</v>
      </c>
      <c r="F786" s="160"/>
      <c r="G786" s="160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60"/>
      <c r="Z786" s="149"/>
      <c r="AA786" s="149"/>
      <c r="AB786" s="149"/>
      <c r="AC786" s="149"/>
      <c r="AD786" s="149"/>
      <c r="AE786" s="149"/>
      <c r="AF786" s="149"/>
      <c r="AG786" s="149" t="s">
        <v>172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3" x14ac:dyDescent="0.2">
      <c r="A787" s="156"/>
      <c r="B787" s="157"/>
      <c r="C787" s="192" t="s">
        <v>171</v>
      </c>
      <c r="D787" s="162"/>
      <c r="E787" s="163"/>
      <c r="F787" s="160"/>
      <c r="G787" s="160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60"/>
      <c r="Z787" s="149"/>
      <c r="AA787" s="149"/>
      <c r="AB787" s="149"/>
      <c r="AC787" s="149"/>
      <c r="AD787" s="149"/>
      <c r="AE787" s="149"/>
      <c r="AF787" s="149"/>
      <c r="AG787" s="149" t="s">
        <v>172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3" x14ac:dyDescent="0.2">
      <c r="A788" s="156"/>
      <c r="B788" s="157"/>
      <c r="C788" s="192" t="s">
        <v>789</v>
      </c>
      <c r="D788" s="162"/>
      <c r="E788" s="163">
        <v>6.4889999999999999</v>
      </c>
      <c r="F788" s="160"/>
      <c r="G788" s="160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60"/>
      <c r="Z788" s="149"/>
      <c r="AA788" s="149"/>
      <c r="AB788" s="149"/>
      <c r="AC788" s="149"/>
      <c r="AD788" s="149"/>
      <c r="AE788" s="149"/>
      <c r="AF788" s="149"/>
      <c r="AG788" s="149" t="s">
        <v>172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ht="33.75" outlineLevel="1" x14ac:dyDescent="0.2">
      <c r="A789" s="174">
        <v>157</v>
      </c>
      <c r="B789" s="175" t="s">
        <v>790</v>
      </c>
      <c r="C789" s="191" t="s">
        <v>791</v>
      </c>
      <c r="D789" s="176" t="s">
        <v>162</v>
      </c>
      <c r="E789" s="177">
        <v>24.913350000000001</v>
      </c>
      <c r="F789" s="178"/>
      <c r="G789" s="179">
        <f>ROUND(E789*F789,2)</f>
        <v>0</v>
      </c>
      <c r="H789" s="178"/>
      <c r="I789" s="179">
        <f>ROUND(E789*H789,2)</f>
        <v>0</v>
      </c>
      <c r="J789" s="178"/>
      <c r="K789" s="179">
        <f>ROUND(E789*J789,2)</f>
        <v>0</v>
      </c>
      <c r="L789" s="179">
        <v>21</v>
      </c>
      <c r="M789" s="179">
        <f>G789*(1+L789/100)</f>
        <v>0</v>
      </c>
      <c r="N789" s="177">
        <v>0</v>
      </c>
      <c r="O789" s="177">
        <f>ROUND(E789*N789,2)</f>
        <v>0</v>
      </c>
      <c r="P789" s="177">
        <v>0</v>
      </c>
      <c r="Q789" s="177">
        <f>ROUND(E789*P789,2)</f>
        <v>0</v>
      </c>
      <c r="R789" s="179" t="s">
        <v>716</v>
      </c>
      <c r="S789" s="179" t="s">
        <v>164</v>
      </c>
      <c r="T789" s="180" t="s">
        <v>165</v>
      </c>
      <c r="U789" s="160">
        <v>0.1</v>
      </c>
      <c r="V789" s="160">
        <f>ROUND(E789*U789,2)</f>
        <v>2.4900000000000002</v>
      </c>
      <c r="W789" s="160"/>
      <c r="X789" s="160" t="s">
        <v>166</v>
      </c>
      <c r="Y789" s="160" t="s">
        <v>167</v>
      </c>
      <c r="Z789" s="149"/>
      <c r="AA789" s="149"/>
      <c r="AB789" s="149"/>
      <c r="AC789" s="149"/>
      <c r="AD789" s="149"/>
      <c r="AE789" s="149"/>
      <c r="AF789" s="149"/>
      <c r="AG789" s="149" t="s">
        <v>168</v>
      </c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2" x14ac:dyDescent="0.2">
      <c r="A790" s="156"/>
      <c r="B790" s="157"/>
      <c r="C790" s="192" t="s">
        <v>782</v>
      </c>
      <c r="D790" s="162"/>
      <c r="E790" s="163">
        <v>24.913350000000001</v>
      </c>
      <c r="F790" s="160"/>
      <c r="G790" s="160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60"/>
      <c r="Z790" s="149"/>
      <c r="AA790" s="149"/>
      <c r="AB790" s="149"/>
      <c r="AC790" s="149"/>
      <c r="AD790" s="149"/>
      <c r="AE790" s="149"/>
      <c r="AF790" s="149"/>
      <c r="AG790" s="149" t="s">
        <v>172</v>
      </c>
      <c r="AH790" s="149">
        <v>5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74">
        <v>158</v>
      </c>
      <c r="B791" s="175" t="s">
        <v>792</v>
      </c>
      <c r="C791" s="191" t="s">
        <v>793</v>
      </c>
      <c r="D791" s="176" t="s">
        <v>255</v>
      </c>
      <c r="E791" s="177">
        <v>12.6126</v>
      </c>
      <c r="F791" s="178"/>
      <c r="G791" s="179">
        <f>ROUND(E791*F791,2)</f>
        <v>0</v>
      </c>
      <c r="H791" s="178"/>
      <c r="I791" s="179">
        <f>ROUND(E791*H791,2)</f>
        <v>0</v>
      </c>
      <c r="J791" s="178"/>
      <c r="K791" s="179">
        <f>ROUND(E791*J791,2)</f>
        <v>0</v>
      </c>
      <c r="L791" s="179">
        <v>21</v>
      </c>
      <c r="M791" s="179">
        <f>G791*(1+L791/100)</f>
        <v>0</v>
      </c>
      <c r="N791" s="177">
        <v>1E-4</v>
      </c>
      <c r="O791" s="177">
        <f>ROUND(E791*N791,2)</f>
        <v>0</v>
      </c>
      <c r="P791" s="177">
        <v>0</v>
      </c>
      <c r="Q791" s="177">
        <f>ROUND(E791*P791,2)</f>
        <v>0</v>
      </c>
      <c r="R791" s="179" t="s">
        <v>716</v>
      </c>
      <c r="S791" s="179" t="s">
        <v>164</v>
      </c>
      <c r="T791" s="180" t="s">
        <v>165</v>
      </c>
      <c r="U791" s="160">
        <v>0.12</v>
      </c>
      <c r="V791" s="160">
        <f>ROUND(E791*U791,2)</f>
        <v>1.51</v>
      </c>
      <c r="W791" s="160"/>
      <c r="X791" s="160" t="s">
        <v>166</v>
      </c>
      <c r="Y791" s="160" t="s">
        <v>167</v>
      </c>
      <c r="Z791" s="149"/>
      <c r="AA791" s="149"/>
      <c r="AB791" s="149"/>
      <c r="AC791" s="149"/>
      <c r="AD791" s="149"/>
      <c r="AE791" s="149"/>
      <c r="AF791" s="149"/>
      <c r="AG791" s="149" t="s">
        <v>168</v>
      </c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2" x14ac:dyDescent="0.2">
      <c r="A792" s="156"/>
      <c r="B792" s="157"/>
      <c r="C792" s="192" t="s">
        <v>176</v>
      </c>
      <c r="D792" s="162"/>
      <c r="E792" s="163"/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60"/>
      <c r="Z792" s="149"/>
      <c r="AA792" s="149"/>
      <c r="AB792" s="149"/>
      <c r="AC792" s="149"/>
      <c r="AD792" s="149"/>
      <c r="AE792" s="149"/>
      <c r="AF792" s="149"/>
      <c r="AG792" s="149" t="s">
        <v>172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3" x14ac:dyDescent="0.2">
      <c r="A793" s="156"/>
      <c r="B793" s="157"/>
      <c r="C793" s="192" t="s">
        <v>794</v>
      </c>
      <c r="D793" s="162"/>
      <c r="E793" s="163">
        <v>5.9598000000000004</v>
      </c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60"/>
      <c r="Z793" s="149"/>
      <c r="AA793" s="149"/>
      <c r="AB793" s="149"/>
      <c r="AC793" s="149"/>
      <c r="AD793" s="149"/>
      <c r="AE793" s="149"/>
      <c r="AF793" s="149"/>
      <c r="AG793" s="149" t="s">
        <v>172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3" x14ac:dyDescent="0.2">
      <c r="A794" s="156"/>
      <c r="B794" s="157"/>
      <c r="C794" s="192" t="s">
        <v>795</v>
      </c>
      <c r="D794" s="162"/>
      <c r="E794" s="163">
        <v>0.441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60"/>
      <c r="Z794" s="149"/>
      <c r="AA794" s="149"/>
      <c r="AB794" s="149"/>
      <c r="AC794" s="149"/>
      <c r="AD794" s="149"/>
      <c r="AE794" s="149"/>
      <c r="AF794" s="149"/>
      <c r="AG794" s="149" t="s">
        <v>172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3" x14ac:dyDescent="0.2">
      <c r="A795" s="156"/>
      <c r="B795" s="157"/>
      <c r="C795" s="192" t="s">
        <v>171</v>
      </c>
      <c r="D795" s="162"/>
      <c r="E795" s="163"/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60"/>
      <c r="Z795" s="149"/>
      <c r="AA795" s="149"/>
      <c r="AB795" s="149"/>
      <c r="AC795" s="149"/>
      <c r="AD795" s="149"/>
      <c r="AE795" s="149"/>
      <c r="AF795" s="149"/>
      <c r="AG795" s="149" t="s">
        <v>172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3" x14ac:dyDescent="0.2">
      <c r="A796" s="156"/>
      <c r="B796" s="157"/>
      <c r="C796" s="192" t="s">
        <v>796</v>
      </c>
      <c r="D796" s="162"/>
      <c r="E796" s="163">
        <v>6.2118000000000002</v>
      </c>
      <c r="F796" s="160"/>
      <c r="G796" s="160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60"/>
      <c r="Z796" s="149"/>
      <c r="AA796" s="149"/>
      <c r="AB796" s="149"/>
      <c r="AC796" s="149"/>
      <c r="AD796" s="149"/>
      <c r="AE796" s="149"/>
      <c r="AF796" s="149"/>
      <c r="AG796" s="149" t="s">
        <v>172</v>
      </c>
      <c r="AH796" s="149">
        <v>0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74">
        <v>159</v>
      </c>
      <c r="B797" s="175" t="s">
        <v>797</v>
      </c>
      <c r="C797" s="191" t="s">
        <v>798</v>
      </c>
      <c r="D797" s="176" t="s">
        <v>255</v>
      </c>
      <c r="E797" s="177">
        <v>1.1970000000000001</v>
      </c>
      <c r="F797" s="178"/>
      <c r="G797" s="179">
        <f>ROUND(E797*F797,2)</f>
        <v>0</v>
      </c>
      <c r="H797" s="178"/>
      <c r="I797" s="179">
        <f>ROUND(E797*H797,2)</f>
        <v>0</v>
      </c>
      <c r="J797" s="178"/>
      <c r="K797" s="179">
        <f>ROUND(E797*J797,2)</f>
        <v>0</v>
      </c>
      <c r="L797" s="179">
        <v>21</v>
      </c>
      <c r="M797" s="179">
        <f>G797*(1+L797/100)</f>
        <v>0</v>
      </c>
      <c r="N797" s="177">
        <v>1E-4</v>
      </c>
      <c r="O797" s="177">
        <f>ROUND(E797*N797,2)</f>
        <v>0</v>
      </c>
      <c r="P797" s="177">
        <v>0</v>
      </c>
      <c r="Q797" s="177">
        <f>ROUND(E797*P797,2)</f>
        <v>0</v>
      </c>
      <c r="R797" s="179" t="s">
        <v>716</v>
      </c>
      <c r="S797" s="179" t="s">
        <v>164</v>
      </c>
      <c r="T797" s="180" t="s">
        <v>165</v>
      </c>
      <c r="U797" s="160">
        <v>0.12</v>
      </c>
      <c r="V797" s="160">
        <f>ROUND(E797*U797,2)</f>
        <v>0.14000000000000001</v>
      </c>
      <c r="W797" s="160"/>
      <c r="X797" s="160" t="s">
        <v>166</v>
      </c>
      <c r="Y797" s="160" t="s">
        <v>167</v>
      </c>
      <c r="Z797" s="149"/>
      <c r="AA797" s="149"/>
      <c r="AB797" s="149"/>
      <c r="AC797" s="149"/>
      <c r="AD797" s="149"/>
      <c r="AE797" s="149"/>
      <c r="AF797" s="149"/>
      <c r="AG797" s="149" t="s">
        <v>168</v>
      </c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2" x14ac:dyDescent="0.2">
      <c r="A798" s="156"/>
      <c r="B798" s="157"/>
      <c r="C798" s="192" t="s">
        <v>171</v>
      </c>
      <c r="D798" s="162"/>
      <c r="E798" s="163"/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60"/>
      <c r="Z798" s="149"/>
      <c r="AA798" s="149"/>
      <c r="AB798" s="149"/>
      <c r="AC798" s="149"/>
      <c r="AD798" s="149"/>
      <c r="AE798" s="149"/>
      <c r="AF798" s="149"/>
      <c r="AG798" s="149" t="s">
        <v>172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3" x14ac:dyDescent="0.2">
      <c r="A799" s="156"/>
      <c r="B799" s="157"/>
      <c r="C799" s="192" t="s">
        <v>799</v>
      </c>
      <c r="D799" s="162"/>
      <c r="E799" s="163">
        <v>1.1970000000000001</v>
      </c>
      <c r="F799" s="160"/>
      <c r="G799" s="16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60"/>
      <c r="Z799" s="149"/>
      <c r="AA799" s="149"/>
      <c r="AB799" s="149"/>
      <c r="AC799" s="149"/>
      <c r="AD799" s="149"/>
      <c r="AE799" s="149"/>
      <c r="AF799" s="149"/>
      <c r="AG799" s="149" t="s">
        <v>172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ht="22.5" outlineLevel="1" x14ac:dyDescent="0.2">
      <c r="A800" s="174">
        <v>160</v>
      </c>
      <c r="B800" s="175" t="s">
        <v>800</v>
      </c>
      <c r="C800" s="191" t="s">
        <v>801</v>
      </c>
      <c r="D800" s="176" t="s">
        <v>162</v>
      </c>
      <c r="E800" s="177">
        <v>27.404689999999999</v>
      </c>
      <c r="F800" s="178"/>
      <c r="G800" s="179">
        <f>ROUND(E800*F800,2)</f>
        <v>0</v>
      </c>
      <c r="H800" s="178"/>
      <c r="I800" s="179">
        <f>ROUND(E800*H800,2)</f>
        <v>0</v>
      </c>
      <c r="J800" s="178"/>
      <c r="K800" s="179">
        <f>ROUND(E800*J800,2)</f>
        <v>0</v>
      </c>
      <c r="L800" s="179">
        <v>21</v>
      </c>
      <c r="M800" s="179">
        <f>G800*(1+L800/100)</f>
        <v>0</v>
      </c>
      <c r="N800" s="177">
        <v>1.0999999999999999E-2</v>
      </c>
      <c r="O800" s="177">
        <f>ROUND(E800*N800,2)</f>
        <v>0.3</v>
      </c>
      <c r="P800" s="177">
        <v>0</v>
      </c>
      <c r="Q800" s="177">
        <f>ROUND(E800*P800,2)</f>
        <v>0</v>
      </c>
      <c r="R800" s="179" t="s">
        <v>613</v>
      </c>
      <c r="S800" s="179" t="s">
        <v>164</v>
      </c>
      <c r="T800" s="180" t="s">
        <v>165</v>
      </c>
      <c r="U800" s="160">
        <v>0</v>
      </c>
      <c r="V800" s="160">
        <f>ROUND(E800*U800,2)</f>
        <v>0</v>
      </c>
      <c r="W800" s="160"/>
      <c r="X800" s="160" t="s">
        <v>446</v>
      </c>
      <c r="Y800" s="160" t="s">
        <v>167</v>
      </c>
      <c r="Z800" s="149"/>
      <c r="AA800" s="149"/>
      <c r="AB800" s="149"/>
      <c r="AC800" s="149"/>
      <c r="AD800" s="149"/>
      <c r="AE800" s="149"/>
      <c r="AF800" s="149"/>
      <c r="AG800" s="149" t="s">
        <v>447</v>
      </c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2" x14ac:dyDescent="0.2">
      <c r="A801" s="156"/>
      <c r="B801" s="157"/>
      <c r="C801" s="192" t="s">
        <v>802</v>
      </c>
      <c r="D801" s="162"/>
      <c r="E801" s="163">
        <v>27.404689999999999</v>
      </c>
      <c r="F801" s="160"/>
      <c r="G801" s="160"/>
      <c r="H801" s="160"/>
      <c r="I801" s="160"/>
      <c r="J801" s="160"/>
      <c r="K801" s="160"/>
      <c r="L801" s="160"/>
      <c r="M801" s="160"/>
      <c r="N801" s="159"/>
      <c r="O801" s="159"/>
      <c r="P801" s="159"/>
      <c r="Q801" s="159"/>
      <c r="R801" s="160"/>
      <c r="S801" s="160"/>
      <c r="T801" s="160"/>
      <c r="U801" s="160"/>
      <c r="V801" s="160"/>
      <c r="W801" s="160"/>
      <c r="X801" s="160"/>
      <c r="Y801" s="160"/>
      <c r="Z801" s="149"/>
      <c r="AA801" s="149"/>
      <c r="AB801" s="149"/>
      <c r="AC801" s="149"/>
      <c r="AD801" s="149"/>
      <c r="AE801" s="149"/>
      <c r="AF801" s="149"/>
      <c r="AG801" s="149" t="s">
        <v>172</v>
      </c>
      <c r="AH801" s="149">
        <v>5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56">
        <v>161</v>
      </c>
      <c r="B802" s="157" t="s">
        <v>803</v>
      </c>
      <c r="C802" s="194" t="s">
        <v>804</v>
      </c>
      <c r="D802" s="158" t="s">
        <v>0</v>
      </c>
      <c r="E802" s="189"/>
      <c r="F802" s="161"/>
      <c r="G802" s="160">
        <f>ROUND(E802*F802,2)</f>
        <v>0</v>
      </c>
      <c r="H802" s="161"/>
      <c r="I802" s="160">
        <f>ROUND(E802*H802,2)</f>
        <v>0</v>
      </c>
      <c r="J802" s="161"/>
      <c r="K802" s="160">
        <f>ROUND(E802*J802,2)</f>
        <v>0</v>
      </c>
      <c r="L802" s="160">
        <v>21</v>
      </c>
      <c r="M802" s="160">
        <f>G802*(1+L802/100)</f>
        <v>0</v>
      </c>
      <c r="N802" s="159">
        <v>0</v>
      </c>
      <c r="O802" s="159">
        <f>ROUND(E802*N802,2)</f>
        <v>0</v>
      </c>
      <c r="P802" s="159">
        <v>0</v>
      </c>
      <c r="Q802" s="159">
        <f>ROUND(E802*P802,2)</f>
        <v>0</v>
      </c>
      <c r="R802" s="160" t="s">
        <v>716</v>
      </c>
      <c r="S802" s="160" t="s">
        <v>164</v>
      </c>
      <c r="T802" s="160" t="s">
        <v>165</v>
      </c>
      <c r="U802" s="160">
        <v>0</v>
      </c>
      <c r="V802" s="160">
        <f>ROUND(E802*U802,2)</f>
        <v>0</v>
      </c>
      <c r="W802" s="160"/>
      <c r="X802" s="160" t="s">
        <v>563</v>
      </c>
      <c r="Y802" s="160" t="s">
        <v>539</v>
      </c>
      <c r="Z802" s="149"/>
      <c r="AA802" s="149"/>
      <c r="AB802" s="149"/>
      <c r="AC802" s="149"/>
      <c r="AD802" s="149"/>
      <c r="AE802" s="149"/>
      <c r="AF802" s="149"/>
      <c r="AG802" s="149" t="s">
        <v>564</v>
      </c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x14ac:dyDescent="0.2">
      <c r="A803" s="167" t="s">
        <v>158</v>
      </c>
      <c r="B803" s="168" t="s">
        <v>115</v>
      </c>
      <c r="C803" s="190" t="s">
        <v>116</v>
      </c>
      <c r="D803" s="169"/>
      <c r="E803" s="170"/>
      <c r="F803" s="171"/>
      <c r="G803" s="171">
        <f>SUMIF(AG804:AG813,"&lt;&gt;NOR",G804:G813)</f>
        <v>0</v>
      </c>
      <c r="H803" s="171"/>
      <c r="I803" s="171">
        <f>SUM(I804:I813)</f>
        <v>0</v>
      </c>
      <c r="J803" s="171"/>
      <c r="K803" s="171">
        <f>SUM(K804:K813)</f>
        <v>0</v>
      </c>
      <c r="L803" s="171"/>
      <c r="M803" s="171">
        <f>SUM(M804:M813)</f>
        <v>0</v>
      </c>
      <c r="N803" s="170"/>
      <c r="O803" s="170">
        <f>SUM(O804:O813)</f>
        <v>0.01</v>
      </c>
      <c r="P803" s="170"/>
      <c r="Q803" s="170">
        <f>SUM(Q804:Q813)</f>
        <v>0</v>
      </c>
      <c r="R803" s="171"/>
      <c r="S803" s="171"/>
      <c r="T803" s="172"/>
      <c r="U803" s="166"/>
      <c r="V803" s="166">
        <f>SUM(V804:V813)</f>
        <v>9.0599999999999987</v>
      </c>
      <c r="W803" s="166"/>
      <c r="X803" s="166"/>
      <c r="Y803" s="166"/>
      <c r="AG803" t="s">
        <v>159</v>
      </c>
    </row>
    <row r="804" spans="1:60" outlineLevel="1" x14ac:dyDescent="0.2">
      <c r="A804" s="174">
        <v>162</v>
      </c>
      <c r="B804" s="175" t="s">
        <v>805</v>
      </c>
      <c r="C804" s="191" t="s">
        <v>806</v>
      </c>
      <c r="D804" s="176" t="s">
        <v>162</v>
      </c>
      <c r="E804" s="177">
        <v>25.897880000000001</v>
      </c>
      <c r="F804" s="178"/>
      <c r="G804" s="179">
        <f>ROUND(E804*F804,2)</f>
        <v>0</v>
      </c>
      <c r="H804" s="178"/>
      <c r="I804" s="179">
        <f>ROUND(E804*H804,2)</f>
        <v>0</v>
      </c>
      <c r="J804" s="178"/>
      <c r="K804" s="179">
        <f>ROUND(E804*J804,2)</f>
        <v>0</v>
      </c>
      <c r="L804" s="179">
        <v>21</v>
      </c>
      <c r="M804" s="179">
        <f>G804*(1+L804/100)</f>
        <v>0</v>
      </c>
      <c r="N804" s="177">
        <v>2.4000000000000001E-4</v>
      </c>
      <c r="O804" s="177">
        <f>ROUND(E804*N804,2)</f>
        <v>0.01</v>
      </c>
      <c r="P804" s="177">
        <v>0</v>
      </c>
      <c r="Q804" s="177">
        <f>ROUND(E804*P804,2)</f>
        <v>0</v>
      </c>
      <c r="R804" s="179" t="s">
        <v>807</v>
      </c>
      <c r="S804" s="179" t="s">
        <v>164</v>
      </c>
      <c r="T804" s="180" t="s">
        <v>165</v>
      </c>
      <c r="U804" s="160">
        <v>0.28699999999999998</v>
      </c>
      <c r="V804" s="160">
        <f>ROUND(E804*U804,2)</f>
        <v>7.43</v>
      </c>
      <c r="W804" s="160"/>
      <c r="X804" s="160" t="s">
        <v>166</v>
      </c>
      <c r="Y804" s="160" t="s">
        <v>167</v>
      </c>
      <c r="Z804" s="149"/>
      <c r="AA804" s="149"/>
      <c r="AB804" s="149"/>
      <c r="AC804" s="149"/>
      <c r="AD804" s="149"/>
      <c r="AE804" s="149"/>
      <c r="AF804" s="149"/>
      <c r="AG804" s="149" t="s">
        <v>168</v>
      </c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2" x14ac:dyDescent="0.2">
      <c r="A805" s="156"/>
      <c r="B805" s="157"/>
      <c r="C805" s="265" t="s">
        <v>808</v>
      </c>
      <c r="D805" s="266"/>
      <c r="E805" s="266"/>
      <c r="F805" s="266"/>
      <c r="G805" s="266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60"/>
      <c r="Z805" s="149"/>
      <c r="AA805" s="149"/>
      <c r="AB805" s="149"/>
      <c r="AC805" s="149"/>
      <c r="AD805" s="149"/>
      <c r="AE805" s="149"/>
      <c r="AF805" s="149"/>
      <c r="AG805" s="149" t="s">
        <v>205</v>
      </c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2" x14ac:dyDescent="0.2">
      <c r="A806" s="156"/>
      <c r="B806" s="157"/>
      <c r="C806" s="192" t="s">
        <v>809</v>
      </c>
      <c r="D806" s="162"/>
      <c r="E806" s="163"/>
      <c r="F806" s="160"/>
      <c r="G806" s="160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60"/>
      <c r="Z806" s="149"/>
      <c r="AA806" s="149"/>
      <c r="AB806" s="149"/>
      <c r="AC806" s="149"/>
      <c r="AD806" s="149"/>
      <c r="AE806" s="149"/>
      <c r="AF806" s="149"/>
      <c r="AG806" s="149" t="s">
        <v>172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3" x14ac:dyDescent="0.2">
      <c r="A807" s="156"/>
      <c r="B807" s="157"/>
      <c r="C807" s="192" t="s">
        <v>810</v>
      </c>
      <c r="D807" s="162"/>
      <c r="E807" s="163">
        <v>4.6016500000000002</v>
      </c>
      <c r="F807" s="160"/>
      <c r="G807" s="160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60"/>
      <c r="Z807" s="149"/>
      <c r="AA807" s="149"/>
      <c r="AB807" s="149"/>
      <c r="AC807" s="149"/>
      <c r="AD807" s="149"/>
      <c r="AE807" s="149"/>
      <c r="AF807" s="149"/>
      <c r="AG807" s="149" t="s">
        <v>172</v>
      </c>
      <c r="AH807" s="149">
        <v>0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3" x14ac:dyDescent="0.2">
      <c r="A808" s="156"/>
      <c r="B808" s="157"/>
      <c r="C808" s="192" t="s">
        <v>811</v>
      </c>
      <c r="D808" s="162"/>
      <c r="E808" s="163">
        <v>9.0845400000000005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60"/>
      <c r="Z808" s="149"/>
      <c r="AA808" s="149"/>
      <c r="AB808" s="149"/>
      <c r="AC808" s="149"/>
      <c r="AD808" s="149"/>
      <c r="AE808" s="149"/>
      <c r="AF808" s="149"/>
      <c r="AG808" s="149" t="s">
        <v>172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3" x14ac:dyDescent="0.2">
      <c r="A809" s="156"/>
      <c r="B809" s="157"/>
      <c r="C809" s="192" t="s">
        <v>812</v>
      </c>
      <c r="D809" s="162"/>
      <c r="E809" s="163">
        <v>1.1875199999999999</v>
      </c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60"/>
      <c r="Z809" s="149"/>
      <c r="AA809" s="149"/>
      <c r="AB809" s="149"/>
      <c r="AC809" s="149"/>
      <c r="AD809" s="149"/>
      <c r="AE809" s="149"/>
      <c r="AF809" s="149"/>
      <c r="AG809" s="149" t="s">
        <v>172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3" x14ac:dyDescent="0.2">
      <c r="A810" s="156"/>
      <c r="B810" s="157"/>
      <c r="C810" s="192" t="s">
        <v>813</v>
      </c>
      <c r="D810" s="162"/>
      <c r="E810" s="163">
        <v>0.53437999999999997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60"/>
      <c r="Z810" s="149"/>
      <c r="AA810" s="149"/>
      <c r="AB810" s="149"/>
      <c r="AC810" s="149"/>
      <c r="AD810" s="149"/>
      <c r="AE810" s="149"/>
      <c r="AF810" s="149"/>
      <c r="AG810" s="149" t="s">
        <v>172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3" x14ac:dyDescent="0.2">
      <c r="A811" s="156"/>
      <c r="B811" s="157"/>
      <c r="C811" s="192" t="s">
        <v>814</v>
      </c>
      <c r="D811" s="162"/>
      <c r="E811" s="163">
        <v>10.48978</v>
      </c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60"/>
      <c r="Z811" s="149"/>
      <c r="AA811" s="149"/>
      <c r="AB811" s="149"/>
      <c r="AC811" s="149"/>
      <c r="AD811" s="149"/>
      <c r="AE811" s="149"/>
      <c r="AF811" s="149"/>
      <c r="AG811" s="149" t="s">
        <v>172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74">
        <v>163</v>
      </c>
      <c r="B812" s="175" t="s">
        <v>815</v>
      </c>
      <c r="C812" s="191" t="s">
        <v>816</v>
      </c>
      <c r="D812" s="176" t="s">
        <v>162</v>
      </c>
      <c r="E812" s="177">
        <v>25.897880000000001</v>
      </c>
      <c r="F812" s="178"/>
      <c r="G812" s="179">
        <f>ROUND(E812*F812,2)</f>
        <v>0</v>
      </c>
      <c r="H812" s="178"/>
      <c r="I812" s="179">
        <f>ROUND(E812*H812,2)</f>
        <v>0</v>
      </c>
      <c r="J812" s="178"/>
      <c r="K812" s="179">
        <f>ROUND(E812*J812,2)</f>
        <v>0</v>
      </c>
      <c r="L812" s="179">
        <v>21</v>
      </c>
      <c r="M812" s="179">
        <f>G812*(1+L812/100)</f>
        <v>0</v>
      </c>
      <c r="N812" s="177">
        <v>5.0000000000000002E-5</v>
      </c>
      <c r="O812" s="177">
        <f>ROUND(E812*N812,2)</f>
        <v>0</v>
      </c>
      <c r="P812" s="177">
        <v>0</v>
      </c>
      <c r="Q812" s="177">
        <f>ROUND(E812*P812,2)</f>
        <v>0</v>
      </c>
      <c r="R812" s="179" t="s">
        <v>807</v>
      </c>
      <c r="S812" s="179" t="s">
        <v>164</v>
      </c>
      <c r="T812" s="180" t="s">
        <v>165</v>
      </c>
      <c r="U812" s="160">
        <v>6.3E-2</v>
      </c>
      <c r="V812" s="160">
        <f>ROUND(E812*U812,2)</f>
        <v>1.63</v>
      </c>
      <c r="W812" s="160"/>
      <c r="X812" s="160" t="s">
        <v>166</v>
      </c>
      <c r="Y812" s="160" t="s">
        <v>167</v>
      </c>
      <c r="Z812" s="149"/>
      <c r="AA812" s="149"/>
      <c r="AB812" s="149"/>
      <c r="AC812" s="149"/>
      <c r="AD812" s="149"/>
      <c r="AE812" s="149"/>
      <c r="AF812" s="149"/>
      <c r="AG812" s="149" t="s">
        <v>168</v>
      </c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2" x14ac:dyDescent="0.2">
      <c r="A813" s="156"/>
      <c r="B813" s="157"/>
      <c r="C813" s="192" t="s">
        <v>817</v>
      </c>
      <c r="D813" s="162"/>
      <c r="E813" s="163">
        <v>25.897880000000001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60"/>
      <c r="Z813" s="149"/>
      <c r="AA813" s="149"/>
      <c r="AB813" s="149"/>
      <c r="AC813" s="149"/>
      <c r="AD813" s="149"/>
      <c r="AE813" s="149"/>
      <c r="AF813" s="149"/>
      <c r="AG813" s="149" t="s">
        <v>172</v>
      </c>
      <c r="AH813" s="149">
        <v>5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x14ac:dyDescent="0.2">
      <c r="A814" s="167" t="s">
        <v>158</v>
      </c>
      <c r="B814" s="168" t="s">
        <v>117</v>
      </c>
      <c r="C814" s="190" t="s">
        <v>118</v>
      </c>
      <c r="D814" s="169"/>
      <c r="E814" s="170"/>
      <c r="F814" s="171"/>
      <c r="G814" s="171">
        <f>SUMIF(AG815:AG935,"&lt;&gt;NOR",G815:G935)</f>
        <v>0</v>
      </c>
      <c r="H814" s="171"/>
      <c r="I814" s="171">
        <f>SUM(I815:I935)</f>
        <v>0</v>
      </c>
      <c r="J814" s="171"/>
      <c r="K814" s="171">
        <f>SUM(K815:K935)</f>
        <v>0</v>
      </c>
      <c r="L814" s="171"/>
      <c r="M814" s="171">
        <f>SUM(M815:M935)</f>
        <v>0</v>
      </c>
      <c r="N814" s="170"/>
      <c r="O814" s="170">
        <f>SUM(O815:O935)</f>
        <v>1.0900000000000001</v>
      </c>
      <c r="P814" s="170"/>
      <c r="Q814" s="170">
        <f>SUM(Q815:Q935)</f>
        <v>0</v>
      </c>
      <c r="R814" s="171"/>
      <c r="S814" s="171"/>
      <c r="T814" s="172"/>
      <c r="U814" s="166"/>
      <c r="V814" s="166">
        <f>SUM(V815:V935)</f>
        <v>232.91</v>
      </c>
      <c r="W814" s="166"/>
      <c r="X814" s="166"/>
      <c r="Y814" s="166"/>
      <c r="AG814" t="s">
        <v>159</v>
      </c>
    </row>
    <row r="815" spans="1:60" outlineLevel="1" x14ac:dyDescent="0.2">
      <c r="A815" s="174">
        <v>164</v>
      </c>
      <c r="B815" s="175" t="s">
        <v>818</v>
      </c>
      <c r="C815" s="191" t="s">
        <v>819</v>
      </c>
      <c r="D815" s="176" t="s">
        <v>162</v>
      </c>
      <c r="E815" s="177">
        <v>1733.08905</v>
      </c>
      <c r="F815" s="178"/>
      <c r="G815" s="179">
        <f>ROUND(E815*F815,2)</f>
        <v>0</v>
      </c>
      <c r="H815" s="178"/>
      <c r="I815" s="179">
        <f>ROUND(E815*H815,2)</f>
        <v>0</v>
      </c>
      <c r="J815" s="178"/>
      <c r="K815" s="179">
        <f>ROUND(E815*J815,2)</f>
        <v>0</v>
      </c>
      <c r="L815" s="179">
        <v>21</v>
      </c>
      <c r="M815" s="179">
        <f>G815*(1+L815/100)</f>
        <v>0</v>
      </c>
      <c r="N815" s="177">
        <v>1.7000000000000001E-4</v>
      </c>
      <c r="O815" s="177">
        <f>ROUND(E815*N815,2)</f>
        <v>0.28999999999999998</v>
      </c>
      <c r="P815" s="177">
        <v>0</v>
      </c>
      <c r="Q815" s="177">
        <f>ROUND(E815*P815,2)</f>
        <v>0</v>
      </c>
      <c r="R815" s="179" t="s">
        <v>820</v>
      </c>
      <c r="S815" s="179" t="s">
        <v>164</v>
      </c>
      <c r="T815" s="180" t="s">
        <v>165</v>
      </c>
      <c r="U815" s="160">
        <v>3.2480000000000002E-2</v>
      </c>
      <c r="V815" s="160">
        <f>ROUND(E815*U815,2)</f>
        <v>56.29</v>
      </c>
      <c r="W815" s="160"/>
      <c r="X815" s="160" t="s">
        <v>166</v>
      </c>
      <c r="Y815" s="160" t="s">
        <v>167</v>
      </c>
      <c r="Z815" s="149"/>
      <c r="AA815" s="149"/>
      <c r="AB815" s="149"/>
      <c r="AC815" s="149"/>
      <c r="AD815" s="149"/>
      <c r="AE815" s="149"/>
      <c r="AF815" s="149"/>
      <c r="AG815" s="149" t="s">
        <v>168</v>
      </c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2" x14ac:dyDescent="0.2">
      <c r="A816" s="156"/>
      <c r="B816" s="157"/>
      <c r="C816" s="192" t="s">
        <v>821</v>
      </c>
      <c r="D816" s="162"/>
      <c r="E816" s="163">
        <v>1733.08905</v>
      </c>
      <c r="F816" s="160"/>
      <c r="G816" s="160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60"/>
      <c r="Z816" s="149"/>
      <c r="AA816" s="149"/>
      <c r="AB816" s="149"/>
      <c r="AC816" s="149"/>
      <c r="AD816" s="149"/>
      <c r="AE816" s="149"/>
      <c r="AF816" s="149"/>
      <c r="AG816" s="149" t="s">
        <v>172</v>
      </c>
      <c r="AH816" s="149">
        <v>5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74">
        <v>165</v>
      </c>
      <c r="B817" s="175" t="s">
        <v>822</v>
      </c>
      <c r="C817" s="191" t="s">
        <v>823</v>
      </c>
      <c r="D817" s="176" t="s">
        <v>162</v>
      </c>
      <c r="E817" s="177">
        <v>1733.08905</v>
      </c>
      <c r="F817" s="178"/>
      <c r="G817" s="179">
        <f>ROUND(E817*F817,2)</f>
        <v>0</v>
      </c>
      <c r="H817" s="178"/>
      <c r="I817" s="179">
        <f>ROUND(E817*H817,2)</f>
        <v>0</v>
      </c>
      <c r="J817" s="178"/>
      <c r="K817" s="179">
        <f>ROUND(E817*J817,2)</f>
        <v>0</v>
      </c>
      <c r="L817" s="179">
        <v>21</v>
      </c>
      <c r="M817" s="179">
        <f>G817*(1+L817/100)</f>
        <v>0</v>
      </c>
      <c r="N817" s="177">
        <v>4.6000000000000001E-4</v>
      </c>
      <c r="O817" s="177">
        <f>ROUND(E817*N817,2)</f>
        <v>0.8</v>
      </c>
      <c r="P817" s="177">
        <v>0</v>
      </c>
      <c r="Q817" s="177">
        <f>ROUND(E817*P817,2)</f>
        <v>0</v>
      </c>
      <c r="R817" s="179" t="s">
        <v>820</v>
      </c>
      <c r="S817" s="179" t="s">
        <v>164</v>
      </c>
      <c r="T817" s="180" t="s">
        <v>165</v>
      </c>
      <c r="U817" s="160">
        <v>0.10191</v>
      </c>
      <c r="V817" s="160">
        <f>ROUND(E817*U817,2)</f>
        <v>176.62</v>
      </c>
      <c r="W817" s="160"/>
      <c r="X817" s="160" t="s">
        <v>166</v>
      </c>
      <c r="Y817" s="160" t="s">
        <v>167</v>
      </c>
      <c r="Z817" s="149"/>
      <c r="AA817" s="149"/>
      <c r="AB817" s="149"/>
      <c r="AC817" s="149"/>
      <c r="AD817" s="149"/>
      <c r="AE817" s="149"/>
      <c r="AF817" s="149"/>
      <c r="AG817" s="149" t="s">
        <v>168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2" x14ac:dyDescent="0.2">
      <c r="A818" s="156"/>
      <c r="B818" s="157"/>
      <c r="C818" s="192" t="s">
        <v>176</v>
      </c>
      <c r="D818" s="162"/>
      <c r="E818" s="163"/>
      <c r="F818" s="160"/>
      <c r="G818" s="160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60"/>
      <c r="Z818" s="149"/>
      <c r="AA818" s="149"/>
      <c r="AB818" s="149"/>
      <c r="AC818" s="149"/>
      <c r="AD818" s="149"/>
      <c r="AE818" s="149"/>
      <c r="AF818" s="149"/>
      <c r="AG818" s="149" t="s">
        <v>172</v>
      </c>
      <c r="AH818" s="149">
        <v>0</v>
      </c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3" x14ac:dyDescent="0.2">
      <c r="A819" s="156"/>
      <c r="B819" s="157"/>
      <c r="C819" s="192" t="s">
        <v>824</v>
      </c>
      <c r="D819" s="162"/>
      <c r="E819" s="163">
        <v>88.073999999999998</v>
      </c>
      <c r="F819" s="160"/>
      <c r="G819" s="160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60"/>
      <c r="Z819" s="149"/>
      <c r="AA819" s="149"/>
      <c r="AB819" s="149"/>
      <c r="AC819" s="149"/>
      <c r="AD819" s="149"/>
      <c r="AE819" s="149"/>
      <c r="AF819" s="149"/>
      <c r="AG819" s="149" t="s">
        <v>172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3" x14ac:dyDescent="0.2">
      <c r="A820" s="156"/>
      <c r="B820" s="157"/>
      <c r="C820" s="192" t="s">
        <v>825</v>
      </c>
      <c r="D820" s="162"/>
      <c r="E820" s="163">
        <v>42.625799999999998</v>
      </c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60"/>
      <c r="Z820" s="149"/>
      <c r="AA820" s="149"/>
      <c r="AB820" s="149"/>
      <c r="AC820" s="149"/>
      <c r="AD820" s="149"/>
      <c r="AE820" s="149"/>
      <c r="AF820" s="149"/>
      <c r="AG820" s="149" t="s">
        <v>172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3" x14ac:dyDescent="0.2">
      <c r="A821" s="156"/>
      <c r="B821" s="157"/>
      <c r="C821" s="192" t="s">
        <v>274</v>
      </c>
      <c r="D821" s="162"/>
      <c r="E821" s="163">
        <v>-1.2726</v>
      </c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60"/>
      <c r="Z821" s="149"/>
      <c r="AA821" s="149"/>
      <c r="AB821" s="149"/>
      <c r="AC821" s="149"/>
      <c r="AD821" s="149"/>
      <c r="AE821" s="149"/>
      <c r="AF821" s="149"/>
      <c r="AG821" s="149" t="s">
        <v>172</v>
      </c>
      <c r="AH821" s="149">
        <v>0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3" x14ac:dyDescent="0.2">
      <c r="A822" s="156"/>
      <c r="B822" s="157"/>
      <c r="C822" s="192" t="s">
        <v>826</v>
      </c>
      <c r="D822" s="162"/>
      <c r="E822" s="163">
        <v>-2.4948000000000001</v>
      </c>
      <c r="F822" s="160"/>
      <c r="G822" s="160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60"/>
      <c r="Z822" s="149"/>
      <c r="AA822" s="149"/>
      <c r="AB822" s="149"/>
      <c r="AC822" s="149"/>
      <c r="AD822" s="149"/>
      <c r="AE822" s="149"/>
      <c r="AF822" s="149"/>
      <c r="AG822" s="149" t="s">
        <v>172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3" x14ac:dyDescent="0.2">
      <c r="A823" s="156"/>
      <c r="B823" s="157"/>
      <c r="C823" s="192" t="s">
        <v>827</v>
      </c>
      <c r="D823" s="162"/>
      <c r="E823" s="163">
        <v>0.81269999999999998</v>
      </c>
      <c r="F823" s="160"/>
      <c r="G823" s="160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60"/>
      <c r="Z823" s="149"/>
      <c r="AA823" s="149"/>
      <c r="AB823" s="149"/>
      <c r="AC823" s="149"/>
      <c r="AD823" s="149"/>
      <c r="AE823" s="149"/>
      <c r="AF823" s="149"/>
      <c r="AG823" s="149" t="s">
        <v>172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3" x14ac:dyDescent="0.2">
      <c r="A824" s="156"/>
      <c r="B824" s="157"/>
      <c r="C824" s="192" t="s">
        <v>828</v>
      </c>
      <c r="D824" s="162"/>
      <c r="E824" s="163">
        <v>42.373800000000003</v>
      </c>
      <c r="F824" s="160"/>
      <c r="G824" s="160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60"/>
      <c r="Z824" s="149"/>
      <c r="AA824" s="149"/>
      <c r="AB824" s="149"/>
      <c r="AC824" s="149"/>
      <c r="AD824" s="149"/>
      <c r="AE824" s="149"/>
      <c r="AF824" s="149"/>
      <c r="AG824" s="149" t="s">
        <v>172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3" x14ac:dyDescent="0.2">
      <c r="A825" s="156"/>
      <c r="B825" s="157"/>
      <c r="C825" s="192" t="s">
        <v>274</v>
      </c>
      <c r="D825" s="162"/>
      <c r="E825" s="163">
        <v>-1.2726</v>
      </c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60"/>
      <c r="Z825" s="149"/>
      <c r="AA825" s="149"/>
      <c r="AB825" s="149"/>
      <c r="AC825" s="149"/>
      <c r="AD825" s="149"/>
      <c r="AE825" s="149"/>
      <c r="AF825" s="149"/>
      <c r="AG825" s="149" t="s">
        <v>172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3" x14ac:dyDescent="0.2">
      <c r="A826" s="156"/>
      <c r="B826" s="157"/>
      <c r="C826" s="192" t="s">
        <v>826</v>
      </c>
      <c r="D826" s="162"/>
      <c r="E826" s="163">
        <v>-2.4948000000000001</v>
      </c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60"/>
      <c r="Z826" s="149"/>
      <c r="AA826" s="149"/>
      <c r="AB826" s="149"/>
      <c r="AC826" s="149"/>
      <c r="AD826" s="149"/>
      <c r="AE826" s="149"/>
      <c r="AF826" s="149"/>
      <c r="AG826" s="149" t="s">
        <v>172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3" x14ac:dyDescent="0.2">
      <c r="A827" s="156"/>
      <c r="B827" s="157"/>
      <c r="C827" s="192" t="s">
        <v>827</v>
      </c>
      <c r="D827" s="162"/>
      <c r="E827" s="163">
        <v>0.81269999999999998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60"/>
      <c r="Z827" s="149"/>
      <c r="AA827" s="149"/>
      <c r="AB827" s="149"/>
      <c r="AC827" s="149"/>
      <c r="AD827" s="149"/>
      <c r="AE827" s="149"/>
      <c r="AF827" s="149"/>
      <c r="AG827" s="149" t="s">
        <v>172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3" x14ac:dyDescent="0.2">
      <c r="A828" s="156"/>
      <c r="B828" s="157"/>
      <c r="C828" s="192" t="s">
        <v>829</v>
      </c>
      <c r="D828" s="162"/>
      <c r="E828" s="163">
        <v>9.5444999999999993</v>
      </c>
      <c r="F828" s="160"/>
      <c r="G828" s="160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60"/>
      <c r="Z828" s="149"/>
      <c r="AA828" s="149"/>
      <c r="AB828" s="149"/>
      <c r="AC828" s="149"/>
      <c r="AD828" s="149"/>
      <c r="AE828" s="149"/>
      <c r="AF828" s="149"/>
      <c r="AG828" s="149" t="s">
        <v>172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3" x14ac:dyDescent="0.2">
      <c r="A829" s="156"/>
      <c r="B829" s="157"/>
      <c r="C829" s="192" t="s">
        <v>830</v>
      </c>
      <c r="D829" s="162"/>
      <c r="E829" s="163">
        <v>25.893000000000001</v>
      </c>
      <c r="F829" s="160"/>
      <c r="G829" s="160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60"/>
      <c r="Z829" s="149"/>
      <c r="AA829" s="149"/>
      <c r="AB829" s="149"/>
      <c r="AC829" s="149"/>
      <c r="AD829" s="149"/>
      <c r="AE829" s="149"/>
      <c r="AF829" s="149"/>
      <c r="AG829" s="149" t="s">
        <v>172</v>
      </c>
      <c r="AH829" s="149">
        <v>0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3" x14ac:dyDescent="0.2">
      <c r="A830" s="156"/>
      <c r="B830" s="157"/>
      <c r="C830" s="192" t="s">
        <v>831</v>
      </c>
      <c r="D830" s="162"/>
      <c r="E830" s="163">
        <v>42.524999999999999</v>
      </c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60"/>
      <c r="Z830" s="149"/>
      <c r="AA830" s="149"/>
      <c r="AB830" s="149"/>
      <c r="AC830" s="149"/>
      <c r="AD830" s="149"/>
      <c r="AE830" s="149"/>
      <c r="AF830" s="149"/>
      <c r="AG830" s="149" t="s">
        <v>172</v>
      </c>
      <c r="AH830" s="149">
        <v>0</v>
      </c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3" x14ac:dyDescent="0.2">
      <c r="A831" s="156"/>
      <c r="B831" s="157"/>
      <c r="C831" s="192" t="s">
        <v>832</v>
      </c>
      <c r="D831" s="162"/>
      <c r="E831" s="163">
        <v>72.185400000000001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60"/>
      <c r="Z831" s="149"/>
      <c r="AA831" s="149"/>
      <c r="AB831" s="149"/>
      <c r="AC831" s="149"/>
      <c r="AD831" s="149"/>
      <c r="AE831" s="149"/>
      <c r="AF831" s="149"/>
      <c r="AG831" s="149" t="s">
        <v>172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3" x14ac:dyDescent="0.2">
      <c r="A832" s="156"/>
      <c r="B832" s="157"/>
      <c r="C832" s="192" t="s">
        <v>833</v>
      </c>
      <c r="D832" s="162"/>
      <c r="E832" s="163">
        <v>5.0084999999999997</v>
      </c>
      <c r="F832" s="160"/>
      <c r="G832" s="160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60"/>
      <c r="Z832" s="149"/>
      <c r="AA832" s="149"/>
      <c r="AB832" s="149"/>
      <c r="AC832" s="149"/>
      <c r="AD832" s="149"/>
      <c r="AE832" s="149"/>
      <c r="AF832" s="149"/>
      <c r="AG832" s="149" t="s">
        <v>172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3" x14ac:dyDescent="0.2">
      <c r="A833" s="156"/>
      <c r="B833" s="157"/>
      <c r="C833" s="192" t="s">
        <v>274</v>
      </c>
      <c r="D833" s="162"/>
      <c r="E833" s="163">
        <v>-1.2726</v>
      </c>
      <c r="F833" s="160"/>
      <c r="G833" s="160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60"/>
      <c r="Z833" s="149"/>
      <c r="AA833" s="149"/>
      <c r="AB833" s="149"/>
      <c r="AC833" s="149"/>
      <c r="AD833" s="149"/>
      <c r="AE833" s="149"/>
      <c r="AF833" s="149"/>
      <c r="AG833" s="149" t="s">
        <v>172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3" x14ac:dyDescent="0.2">
      <c r="A834" s="156"/>
      <c r="B834" s="157"/>
      <c r="C834" s="192" t="s">
        <v>834</v>
      </c>
      <c r="D834" s="162"/>
      <c r="E834" s="163">
        <v>125.43300000000001</v>
      </c>
      <c r="F834" s="160"/>
      <c r="G834" s="160"/>
      <c r="H834" s="160"/>
      <c r="I834" s="160"/>
      <c r="J834" s="160"/>
      <c r="K834" s="160"/>
      <c r="L834" s="160"/>
      <c r="M834" s="160"/>
      <c r="N834" s="159"/>
      <c r="O834" s="159"/>
      <c r="P834" s="159"/>
      <c r="Q834" s="159"/>
      <c r="R834" s="160"/>
      <c r="S834" s="160"/>
      <c r="T834" s="160"/>
      <c r="U834" s="160"/>
      <c r="V834" s="160"/>
      <c r="W834" s="160"/>
      <c r="X834" s="160"/>
      <c r="Y834" s="160"/>
      <c r="Z834" s="149"/>
      <c r="AA834" s="149"/>
      <c r="AB834" s="149"/>
      <c r="AC834" s="149"/>
      <c r="AD834" s="149"/>
      <c r="AE834" s="149"/>
      <c r="AF834" s="149"/>
      <c r="AG834" s="149" t="s">
        <v>172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3" x14ac:dyDescent="0.2">
      <c r="A835" s="156"/>
      <c r="B835" s="157"/>
      <c r="C835" s="192" t="s">
        <v>835</v>
      </c>
      <c r="D835" s="162"/>
      <c r="E835" s="163">
        <v>-3.6905399999999999</v>
      </c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60"/>
      <c r="Z835" s="149"/>
      <c r="AA835" s="149"/>
      <c r="AB835" s="149"/>
      <c r="AC835" s="149"/>
      <c r="AD835" s="149"/>
      <c r="AE835" s="149"/>
      <c r="AF835" s="149"/>
      <c r="AG835" s="149" t="s">
        <v>172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3" x14ac:dyDescent="0.2">
      <c r="A836" s="156"/>
      <c r="B836" s="157"/>
      <c r="C836" s="192" t="s">
        <v>836</v>
      </c>
      <c r="D836" s="162"/>
      <c r="E836" s="163">
        <v>-1.6065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60"/>
      <c r="Z836" s="149"/>
      <c r="AA836" s="149"/>
      <c r="AB836" s="149"/>
      <c r="AC836" s="149"/>
      <c r="AD836" s="149"/>
      <c r="AE836" s="149"/>
      <c r="AF836" s="149"/>
      <c r="AG836" s="149" t="s">
        <v>172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3" x14ac:dyDescent="0.2">
      <c r="A837" s="156"/>
      <c r="B837" s="157"/>
      <c r="C837" s="192" t="s">
        <v>837</v>
      </c>
      <c r="D837" s="162"/>
      <c r="E837" s="163">
        <v>-3.8178000000000001</v>
      </c>
      <c r="F837" s="160"/>
      <c r="G837" s="160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60"/>
      <c r="Z837" s="149"/>
      <c r="AA837" s="149"/>
      <c r="AB837" s="149"/>
      <c r="AC837" s="149"/>
      <c r="AD837" s="149"/>
      <c r="AE837" s="149"/>
      <c r="AF837" s="149"/>
      <c r="AG837" s="149" t="s">
        <v>172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3" x14ac:dyDescent="0.2">
      <c r="A838" s="156"/>
      <c r="B838" s="157"/>
      <c r="C838" s="192" t="s">
        <v>838</v>
      </c>
      <c r="D838" s="162"/>
      <c r="E838" s="163">
        <v>-1.14534</v>
      </c>
      <c r="F838" s="160"/>
      <c r="G838" s="160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60"/>
      <c r="Z838" s="149"/>
      <c r="AA838" s="149"/>
      <c r="AB838" s="149"/>
      <c r="AC838" s="149"/>
      <c r="AD838" s="149"/>
      <c r="AE838" s="149"/>
      <c r="AF838" s="149"/>
      <c r="AG838" s="149" t="s">
        <v>172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3" x14ac:dyDescent="0.2">
      <c r="A839" s="156"/>
      <c r="B839" s="157"/>
      <c r="C839" s="192" t="s">
        <v>839</v>
      </c>
      <c r="D839" s="162"/>
      <c r="E839" s="163">
        <v>-4.5813600000000001</v>
      </c>
      <c r="F839" s="160"/>
      <c r="G839" s="160"/>
      <c r="H839" s="160"/>
      <c r="I839" s="160"/>
      <c r="J839" s="160"/>
      <c r="K839" s="160"/>
      <c r="L839" s="160"/>
      <c r="M839" s="160"/>
      <c r="N839" s="159"/>
      <c r="O839" s="159"/>
      <c r="P839" s="159"/>
      <c r="Q839" s="159"/>
      <c r="R839" s="160"/>
      <c r="S839" s="160"/>
      <c r="T839" s="160"/>
      <c r="U839" s="160"/>
      <c r="V839" s="160"/>
      <c r="W839" s="160"/>
      <c r="X839" s="160"/>
      <c r="Y839" s="160"/>
      <c r="Z839" s="149"/>
      <c r="AA839" s="149"/>
      <c r="AB839" s="149"/>
      <c r="AC839" s="149"/>
      <c r="AD839" s="149"/>
      <c r="AE839" s="149"/>
      <c r="AF839" s="149"/>
      <c r="AG839" s="149" t="s">
        <v>172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3" x14ac:dyDescent="0.2">
      <c r="A840" s="156"/>
      <c r="B840" s="157"/>
      <c r="C840" s="192" t="s">
        <v>840</v>
      </c>
      <c r="D840" s="162"/>
      <c r="E840" s="163">
        <v>-1.7816399999999999</v>
      </c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60"/>
      <c r="Z840" s="149"/>
      <c r="AA840" s="149"/>
      <c r="AB840" s="149"/>
      <c r="AC840" s="149"/>
      <c r="AD840" s="149"/>
      <c r="AE840" s="149"/>
      <c r="AF840" s="149"/>
      <c r="AG840" s="149" t="s">
        <v>172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3" x14ac:dyDescent="0.2">
      <c r="A841" s="156"/>
      <c r="B841" s="157"/>
      <c r="C841" s="192" t="s">
        <v>841</v>
      </c>
      <c r="D841" s="162"/>
      <c r="E841" s="163">
        <v>-1.0180800000000001</v>
      </c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60"/>
      <c r="Z841" s="149"/>
      <c r="AA841" s="149"/>
      <c r="AB841" s="149"/>
      <c r="AC841" s="149"/>
      <c r="AD841" s="149"/>
      <c r="AE841" s="149"/>
      <c r="AF841" s="149"/>
      <c r="AG841" s="149" t="s">
        <v>172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3" x14ac:dyDescent="0.2">
      <c r="A842" s="156"/>
      <c r="B842" s="157"/>
      <c r="C842" s="192" t="s">
        <v>842</v>
      </c>
      <c r="D842" s="162"/>
      <c r="E842" s="163">
        <v>22.239000000000001</v>
      </c>
      <c r="F842" s="160"/>
      <c r="G842" s="160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60"/>
      <c r="Z842" s="149"/>
      <c r="AA842" s="149"/>
      <c r="AB842" s="149"/>
      <c r="AC842" s="149"/>
      <c r="AD842" s="149"/>
      <c r="AE842" s="149"/>
      <c r="AF842" s="149"/>
      <c r="AG842" s="149" t="s">
        <v>172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3" x14ac:dyDescent="0.2">
      <c r="A843" s="156"/>
      <c r="B843" s="157"/>
      <c r="C843" s="192" t="s">
        <v>843</v>
      </c>
      <c r="D843" s="162"/>
      <c r="E843" s="163">
        <v>7.4340000000000002</v>
      </c>
      <c r="F843" s="160"/>
      <c r="G843" s="160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60"/>
      <c r="Z843" s="149"/>
      <c r="AA843" s="149"/>
      <c r="AB843" s="149"/>
      <c r="AC843" s="149"/>
      <c r="AD843" s="149"/>
      <c r="AE843" s="149"/>
      <c r="AF843" s="149"/>
      <c r="AG843" s="149" t="s">
        <v>172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3" x14ac:dyDescent="0.2">
      <c r="A844" s="156"/>
      <c r="B844" s="157"/>
      <c r="C844" s="192" t="s">
        <v>844</v>
      </c>
      <c r="D844" s="162"/>
      <c r="E844" s="163">
        <v>3.3012000000000001</v>
      </c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60"/>
      <c r="Z844" s="149"/>
      <c r="AA844" s="149"/>
      <c r="AB844" s="149"/>
      <c r="AC844" s="149"/>
      <c r="AD844" s="149"/>
      <c r="AE844" s="149"/>
      <c r="AF844" s="149"/>
      <c r="AG844" s="149" t="s">
        <v>172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3" x14ac:dyDescent="0.2">
      <c r="A845" s="156"/>
      <c r="B845" s="157"/>
      <c r="C845" s="192" t="s">
        <v>845</v>
      </c>
      <c r="D845" s="162"/>
      <c r="E845" s="163">
        <v>5.3928000000000003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60"/>
      <c r="Z845" s="149"/>
      <c r="AA845" s="149"/>
      <c r="AB845" s="149"/>
      <c r="AC845" s="149"/>
      <c r="AD845" s="149"/>
      <c r="AE845" s="149"/>
      <c r="AF845" s="149"/>
      <c r="AG845" s="149" t="s">
        <v>172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3" x14ac:dyDescent="0.2">
      <c r="A846" s="156"/>
      <c r="B846" s="157"/>
      <c r="C846" s="192" t="s">
        <v>846</v>
      </c>
      <c r="D846" s="162"/>
      <c r="E846" s="163">
        <v>4.0949999999999998</v>
      </c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60"/>
      <c r="Z846" s="149"/>
      <c r="AA846" s="149"/>
      <c r="AB846" s="149"/>
      <c r="AC846" s="149"/>
      <c r="AD846" s="149"/>
      <c r="AE846" s="149"/>
      <c r="AF846" s="149"/>
      <c r="AG846" s="149" t="s">
        <v>172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3" x14ac:dyDescent="0.2">
      <c r="A847" s="156"/>
      <c r="B847" s="157"/>
      <c r="C847" s="192" t="s">
        <v>847</v>
      </c>
      <c r="D847" s="162"/>
      <c r="E847" s="163">
        <v>30.416399999999999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60"/>
      <c r="Z847" s="149"/>
      <c r="AA847" s="149"/>
      <c r="AB847" s="149"/>
      <c r="AC847" s="149"/>
      <c r="AD847" s="149"/>
      <c r="AE847" s="149"/>
      <c r="AF847" s="149"/>
      <c r="AG847" s="149" t="s">
        <v>172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3" x14ac:dyDescent="0.2">
      <c r="A848" s="156"/>
      <c r="B848" s="157"/>
      <c r="C848" s="192" t="s">
        <v>848</v>
      </c>
      <c r="D848" s="162"/>
      <c r="E848" s="163">
        <v>-1.14534</v>
      </c>
      <c r="F848" s="160"/>
      <c r="G848" s="160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60"/>
      <c r="Z848" s="149"/>
      <c r="AA848" s="149"/>
      <c r="AB848" s="149"/>
      <c r="AC848" s="149"/>
      <c r="AD848" s="149"/>
      <c r="AE848" s="149"/>
      <c r="AF848" s="149"/>
      <c r="AG848" s="149" t="s">
        <v>172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3" x14ac:dyDescent="0.2">
      <c r="A849" s="156"/>
      <c r="B849" s="157"/>
      <c r="C849" s="192" t="s">
        <v>849</v>
      </c>
      <c r="D849" s="162"/>
      <c r="E849" s="163">
        <v>16.997399999999999</v>
      </c>
      <c r="F849" s="160"/>
      <c r="G849" s="160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60"/>
      <c r="Z849" s="149"/>
      <c r="AA849" s="149"/>
      <c r="AB849" s="149"/>
      <c r="AC849" s="149"/>
      <c r="AD849" s="149"/>
      <c r="AE849" s="149"/>
      <c r="AF849" s="149"/>
      <c r="AG849" s="149" t="s">
        <v>172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3" x14ac:dyDescent="0.2">
      <c r="A850" s="156"/>
      <c r="B850" s="157"/>
      <c r="C850" s="192" t="s">
        <v>848</v>
      </c>
      <c r="D850" s="162"/>
      <c r="E850" s="163">
        <v>-1.14534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60"/>
      <c r="Z850" s="149"/>
      <c r="AA850" s="149"/>
      <c r="AB850" s="149"/>
      <c r="AC850" s="149"/>
      <c r="AD850" s="149"/>
      <c r="AE850" s="149"/>
      <c r="AF850" s="149"/>
      <c r="AG850" s="149" t="s">
        <v>172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3" x14ac:dyDescent="0.2">
      <c r="A851" s="156"/>
      <c r="B851" s="157"/>
      <c r="C851" s="192" t="s">
        <v>850</v>
      </c>
      <c r="D851" s="162"/>
      <c r="E851" s="163">
        <v>15.2964</v>
      </c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60"/>
      <c r="Z851" s="149"/>
      <c r="AA851" s="149"/>
      <c r="AB851" s="149"/>
      <c r="AC851" s="149"/>
      <c r="AD851" s="149"/>
      <c r="AE851" s="149"/>
      <c r="AF851" s="149"/>
      <c r="AG851" s="149" t="s">
        <v>172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3" x14ac:dyDescent="0.2">
      <c r="A852" s="156"/>
      <c r="B852" s="157"/>
      <c r="C852" s="192" t="s">
        <v>848</v>
      </c>
      <c r="D852" s="162"/>
      <c r="E852" s="163">
        <v>-1.14534</v>
      </c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60"/>
      <c r="Z852" s="149"/>
      <c r="AA852" s="149"/>
      <c r="AB852" s="149"/>
      <c r="AC852" s="149"/>
      <c r="AD852" s="149"/>
      <c r="AE852" s="149"/>
      <c r="AF852" s="149"/>
      <c r="AG852" s="149" t="s">
        <v>172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3" x14ac:dyDescent="0.2">
      <c r="A853" s="156"/>
      <c r="B853" s="157"/>
      <c r="C853" s="192" t="s">
        <v>851</v>
      </c>
      <c r="D853" s="162"/>
      <c r="E853" s="163">
        <v>-0.89081999999999995</v>
      </c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60"/>
      <c r="Z853" s="149"/>
      <c r="AA853" s="149"/>
      <c r="AB853" s="149"/>
      <c r="AC853" s="149"/>
      <c r="AD853" s="149"/>
      <c r="AE853" s="149"/>
      <c r="AF853" s="149"/>
      <c r="AG853" s="149" t="s">
        <v>172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3" x14ac:dyDescent="0.2">
      <c r="A854" s="156"/>
      <c r="B854" s="157"/>
      <c r="C854" s="192" t="s">
        <v>852</v>
      </c>
      <c r="D854" s="162"/>
      <c r="E854" s="163">
        <v>-1.9725299999999999</v>
      </c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60"/>
      <c r="Z854" s="149"/>
      <c r="AA854" s="149"/>
      <c r="AB854" s="149"/>
      <c r="AC854" s="149"/>
      <c r="AD854" s="149"/>
      <c r="AE854" s="149"/>
      <c r="AF854" s="149"/>
      <c r="AG854" s="149" t="s">
        <v>172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3" x14ac:dyDescent="0.2">
      <c r="A855" s="156"/>
      <c r="B855" s="157"/>
      <c r="C855" s="192" t="s">
        <v>853</v>
      </c>
      <c r="D855" s="162"/>
      <c r="E855" s="163">
        <v>84.407399999999996</v>
      </c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60"/>
      <c r="Z855" s="149"/>
      <c r="AA855" s="149"/>
      <c r="AB855" s="149"/>
      <c r="AC855" s="149"/>
      <c r="AD855" s="149"/>
      <c r="AE855" s="149"/>
      <c r="AF855" s="149"/>
      <c r="AG855" s="149" t="s">
        <v>172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3" x14ac:dyDescent="0.2">
      <c r="A856" s="156"/>
      <c r="B856" s="157"/>
      <c r="C856" s="192" t="s">
        <v>854</v>
      </c>
      <c r="D856" s="162"/>
      <c r="E856" s="163">
        <v>4.851</v>
      </c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60"/>
      <c r="Z856" s="149"/>
      <c r="AA856" s="149"/>
      <c r="AB856" s="149"/>
      <c r="AC856" s="149"/>
      <c r="AD856" s="149"/>
      <c r="AE856" s="149"/>
      <c r="AF856" s="149"/>
      <c r="AG856" s="149" t="s">
        <v>172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3" x14ac:dyDescent="0.2">
      <c r="A857" s="156"/>
      <c r="B857" s="157"/>
      <c r="C857" s="192" t="s">
        <v>855</v>
      </c>
      <c r="D857" s="162"/>
      <c r="E857" s="163">
        <v>-8.6536799999999996</v>
      </c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60"/>
      <c r="Z857" s="149"/>
      <c r="AA857" s="149"/>
      <c r="AB857" s="149"/>
      <c r="AC857" s="149"/>
      <c r="AD857" s="149"/>
      <c r="AE857" s="149"/>
      <c r="AF857" s="149"/>
      <c r="AG857" s="149" t="s">
        <v>172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3" x14ac:dyDescent="0.2">
      <c r="A858" s="156"/>
      <c r="B858" s="157"/>
      <c r="C858" s="192" t="s">
        <v>856</v>
      </c>
      <c r="D858" s="162"/>
      <c r="E858" s="163">
        <v>-2.29068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60"/>
      <c r="Z858" s="149"/>
      <c r="AA858" s="149"/>
      <c r="AB858" s="149"/>
      <c r="AC858" s="149"/>
      <c r="AD858" s="149"/>
      <c r="AE858" s="149"/>
      <c r="AF858" s="149"/>
      <c r="AG858" s="149" t="s">
        <v>172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3" x14ac:dyDescent="0.2">
      <c r="A859" s="156"/>
      <c r="B859" s="157"/>
      <c r="C859" s="192" t="s">
        <v>857</v>
      </c>
      <c r="D859" s="162"/>
      <c r="E859" s="163">
        <v>1.44648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60"/>
      <c r="Z859" s="149"/>
      <c r="AA859" s="149"/>
      <c r="AB859" s="149"/>
      <c r="AC859" s="149"/>
      <c r="AD859" s="149"/>
      <c r="AE859" s="149"/>
      <c r="AF859" s="149"/>
      <c r="AG859" s="149" t="s">
        <v>172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3" x14ac:dyDescent="0.2">
      <c r="A860" s="156"/>
      <c r="B860" s="157"/>
      <c r="C860" s="192" t="s">
        <v>171</v>
      </c>
      <c r="D860" s="162"/>
      <c r="E860" s="163"/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60"/>
      <c r="Z860" s="149"/>
      <c r="AA860" s="149"/>
      <c r="AB860" s="149"/>
      <c r="AC860" s="149"/>
      <c r="AD860" s="149"/>
      <c r="AE860" s="149"/>
      <c r="AF860" s="149"/>
      <c r="AG860" s="149" t="s">
        <v>172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3" x14ac:dyDescent="0.2">
      <c r="A861" s="156"/>
      <c r="B861" s="157"/>
      <c r="C861" s="192" t="s">
        <v>858</v>
      </c>
      <c r="D861" s="162"/>
      <c r="E861" s="163">
        <v>27.436499999999999</v>
      </c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60"/>
      <c r="Z861" s="149"/>
      <c r="AA861" s="149"/>
      <c r="AB861" s="149"/>
      <c r="AC861" s="149"/>
      <c r="AD861" s="149"/>
      <c r="AE861" s="149"/>
      <c r="AF861" s="149"/>
      <c r="AG861" s="149" t="s">
        <v>172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3" x14ac:dyDescent="0.2">
      <c r="A862" s="156"/>
      <c r="B862" s="157"/>
      <c r="C862" s="192" t="s">
        <v>859</v>
      </c>
      <c r="D862" s="162"/>
      <c r="E862" s="163">
        <v>20.600999999999999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60"/>
      <c r="Z862" s="149"/>
      <c r="AA862" s="149"/>
      <c r="AB862" s="149"/>
      <c r="AC862" s="149"/>
      <c r="AD862" s="149"/>
      <c r="AE862" s="149"/>
      <c r="AF862" s="149"/>
      <c r="AG862" s="149" t="s">
        <v>172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3" x14ac:dyDescent="0.2">
      <c r="A863" s="156"/>
      <c r="B863" s="157"/>
      <c r="C863" s="192" t="s">
        <v>848</v>
      </c>
      <c r="D863" s="162"/>
      <c r="E863" s="163">
        <v>-1.14534</v>
      </c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60"/>
      <c r="Z863" s="149"/>
      <c r="AA863" s="149"/>
      <c r="AB863" s="149"/>
      <c r="AC863" s="149"/>
      <c r="AD863" s="149"/>
      <c r="AE863" s="149"/>
      <c r="AF863" s="149"/>
      <c r="AG863" s="149" t="s">
        <v>172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3" x14ac:dyDescent="0.2">
      <c r="A864" s="156"/>
      <c r="B864" s="157"/>
      <c r="C864" s="192" t="s">
        <v>860</v>
      </c>
      <c r="D864" s="162"/>
      <c r="E864" s="163">
        <v>-1.2726</v>
      </c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60"/>
      <c r="Z864" s="149"/>
      <c r="AA864" s="149"/>
      <c r="AB864" s="149"/>
      <c r="AC864" s="149"/>
      <c r="AD864" s="149"/>
      <c r="AE864" s="149"/>
      <c r="AF864" s="149"/>
      <c r="AG864" s="149" t="s">
        <v>172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3" x14ac:dyDescent="0.2">
      <c r="A865" s="156"/>
      <c r="B865" s="157"/>
      <c r="C865" s="192" t="s">
        <v>861</v>
      </c>
      <c r="D865" s="162"/>
      <c r="E865" s="163">
        <v>-2.1634199999999999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60"/>
      <c r="Z865" s="149"/>
      <c r="AA865" s="149"/>
      <c r="AB865" s="149"/>
      <c r="AC865" s="149"/>
      <c r="AD865" s="149"/>
      <c r="AE865" s="149"/>
      <c r="AF865" s="149"/>
      <c r="AG865" s="149" t="s">
        <v>172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3" x14ac:dyDescent="0.2">
      <c r="A866" s="156"/>
      <c r="B866" s="157"/>
      <c r="C866" s="192" t="s">
        <v>862</v>
      </c>
      <c r="D866" s="162"/>
      <c r="E866" s="163">
        <v>57.997799999999998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60"/>
      <c r="Z866" s="149"/>
      <c r="AA866" s="149"/>
      <c r="AB866" s="149"/>
      <c r="AC866" s="149"/>
      <c r="AD866" s="149"/>
      <c r="AE866" s="149"/>
      <c r="AF866" s="149"/>
      <c r="AG866" s="149" t="s">
        <v>172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3" x14ac:dyDescent="0.2">
      <c r="A867" s="156"/>
      <c r="B867" s="157"/>
      <c r="C867" s="192" t="s">
        <v>274</v>
      </c>
      <c r="D867" s="162"/>
      <c r="E867" s="163">
        <v>-1.2726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60"/>
      <c r="Z867" s="149"/>
      <c r="AA867" s="149"/>
      <c r="AB867" s="149"/>
      <c r="AC867" s="149"/>
      <c r="AD867" s="149"/>
      <c r="AE867" s="149"/>
      <c r="AF867" s="149"/>
      <c r="AG867" s="149" t="s">
        <v>172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3" x14ac:dyDescent="0.2">
      <c r="A868" s="156"/>
      <c r="B868" s="157"/>
      <c r="C868" s="192" t="s">
        <v>863</v>
      </c>
      <c r="D868" s="162"/>
      <c r="E868" s="163">
        <v>-5.8212000000000002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60"/>
      <c r="Z868" s="149"/>
      <c r="AA868" s="149"/>
      <c r="AB868" s="149"/>
      <c r="AC868" s="149"/>
      <c r="AD868" s="149"/>
      <c r="AE868" s="149"/>
      <c r="AF868" s="149"/>
      <c r="AG868" s="149" t="s">
        <v>172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3" x14ac:dyDescent="0.2">
      <c r="A869" s="156"/>
      <c r="B869" s="157"/>
      <c r="C869" s="192" t="s">
        <v>864</v>
      </c>
      <c r="D869" s="162"/>
      <c r="E869" s="163">
        <v>59.867640000000002</v>
      </c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60"/>
      <c r="Z869" s="149"/>
      <c r="AA869" s="149"/>
      <c r="AB869" s="149"/>
      <c r="AC869" s="149"/>
      <c r="AD869" s="149"/>
      <c r="AE869" s="149"/>
      <c r="AF869" s="149"/>
      <c r="AG869" s="149" t="s">
        <v>172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3" x14ac:dyDescent="0.2">
      <c r="A870" s="156"/>
      <c r="B870" s="157"/>
      <c r="C870" s="192" t="s">
        <v>274</v>
      </c>
      <c r="D870" s="162"/>
      <c r="E870" s="163">
        <v>-1.2726</v>
      </c>
      <c r="F870" s="160"/>
      <c r="G870" s="1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60"/>
      <c r="Z870" s="149"/>
      <c r="AA870" s="149"/>
      <c r="AB870" s="149"/>
      <c r="AC870" s="149"/>
      <c r="AD870" s="149"/>
      <c r="AE870" s="149"/>
      <c r="AF870" s="149"/>
      <c r="AG870" s="149" t="s">
        <v>172</v>
      </c>
      <c r="AH870" s="149">
        <v>0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3" x14ac:dyDescent="0.2">
      <c r="A871" s="156"/>
      <c r="B871" s="157"/>
      <c r="C871" s="192" t="s">
        <v>863</v>
      </c>
      <c r="D871" s="162"/>
      <c r="E871" s="163">
        <v>-5.8212000000000002</v>
      </c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60"/>
      <c r="Z871" s="149"/>
      <c r="AA871" s="149"/>
      <c r="AB871" s="149"/>
      <c r="AC871" s="149"/>
      <c r="AD871" s="149"/>
      <c r="AE871" s="149"/>
      <c r="AF871" s="149"/>
      <c r="AG871" s="149" t="s">
        <v>172</v>
      </c>
      <c r="AH871" s="149">
        <v>0</v>
      </c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3" x14ac:dyDescent="0.2">
      <c r="A872" s="156"/>
      <c r="B872" s="157"/>
      <c r="C872" s="192" t="s">
        <v>865</v>
      </c>
      <c r="D872" s="162"/>
      <c r="E872" s="163">
        <v>5.2919999999999998</v>
      </c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60"/>
      <c r="Z872" s="149"/>
      <c r="AA872" s="149"/>
      <c r="AB872" s="149"/>
      <c r="AC872" s="149"/>
      <c r="AD872" s="149"/>
      <c r="AE872" s="149"/>
      <c r="AF872" s="149"/>
      <c r="AG872" s="149" t="s">
        <v>172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3" x14ac:dyDescent="0.2">
      <c r="A873" s="156"/>
      <c r="B873" s="157"/>
      <c r="C873" s="192" t="s">
        <v>866</v>
      </c>
      <c r="D873" s="162"/>
      <c r="E873" s="163">
        <v>3.4020000000000001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60"/>
      <c r="Z873" s="149"/>
      <c r="AA873" s="149"/>
      <c r="AB873" s="149"/>
      <c r="AC873" s="149"/>
      <c r="AD873" s="149"/>
      <c r="AE873" s="149"/>
      <c r="AF873" s="149"/>
      <c r="AG873" s="149" t="s">
        <v>172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3" x14ac:dyDescent="0.2">
      <c r="A874" s="156"/>
      <c r="B874" s="157"/>
      <c r="C874" s="192" t="s">
        <v>867</v>
      </c>
      <c r="D874" s="162"/>
      <c r="E874" s="163">
        <v>10.7037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60"/>
      <c r="Z874" s="149"/>
      <c r="AA874" s="149"/>
      <c r="AB874" s="149"/>
      <c r="AC874" s="149"/>
      <c r="AD874" s="149"/>
      <c r="AE874" s="149"/>
      <c r="AF874" s="149"/>
      <c r="AG874" s="149" t="s">
        <v>172</v>
      </c>
      <c r="AH874" s="149">
        <v>0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3" x14ac:dyDescent="0.2">
      <c r="A875" s="156"/>
      <c r="B875" s="157"/>
      <c r="C875" s="192" t="s">
        <v>868</v>
      </c>
      <c r="D875" s="162"/>
      <c r="E875" s="163">
        <v>4.8887999999999998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60"/>
      <c r="Z875" s="149"/>
      <c r="AA875" s="149"/>
      <c r="AB875" s="149"/>
      <c r="AC875" s="149"/>
      <c r="AD875" s="149"/>
      <c r="AE875" s="149"/>
      <c r="AF875" s="149"/>
      <c r="AG875" s="149" t="s">
        <v>172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3" x14ac:dyDescent="0.2">
      <c r="A876" s="156"/>
      <c r="B876" s="157"/>
      <c r="C876" s="192" t="s">
        <v>869</v>
      </c>
      <c r="D876" s="162"/>
      <c r="E876" s="163">
        <v>20.411999999999999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60"/>
      <c r="Z876" s="149"/>
      <c r="AA876" s="149"/>
      <c r="AB876" s="149"/>
      <c r="AC876" s="149"/>
      <c r="AD876" s="149"/>
      <c r="AE876" s="149"/>
      <c r="AF876" s="149"/>
      <c r="AG876" s="149" t="s">
        <v>172</v>
      </c>
      <c r="AH876" s="149">
        <v>0</v>
      </c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3" x14ac:dyDescent="0.2">
      <c r="A877" s="156"/>
      <c r="B877" s="157"/>
      <c r="C877" s="192" t="s">
        <v>870</v>
      </c>
      <c r="D877" s="162"/>
      <c r="E877" s="163">
        <v>-1.0180800000000001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60"/>
      <c r="Z877" s="149"/>
      <c r="AA877" s="149"/>
      <c r="AB877" s="149"/>
      <c r="AC877" s="149"/>
      <c r="AD877" s="149"/>
      <c r="AE877" s="149"/>
      <c r="AF877" s="149"/>
      <c r="AG877" s="149" t="s">
        <v>172</v>
      </c>
      <c r="AH877" s="149">
        <v>0</v>
      </c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3" x14ac:dyDescent="0.2">
      <c r="A878" s="156"/>
      <c r="B878" s="157"/>
      <c r="C878" s="192" t="s">
        <v>871</v>
      </c>
      <c r="D878" s="162"/>
      <c r="E878" s="163">
        <v>13.343400000000001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60"/>
      <c r="Z878" s="149"/>
      <c r="AA878" s="149"/>
      <c r="AB878" s="149"/>
      <c r="AC878" s="149"/>
      <c r="AD878" s="149"/>
      <c r="AE878" s="149"/>
      <c r="AF878" s="149"/>
      <c r="AG878" s="149" t="s">
        <v>172</v>
      </c>
      <c r="AH878" s="149">
        <v>0</v>
      </c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3" x14ac:dyDescent="0.2">
      <c r="A879" s="156"/>
      <c r="B879" s="157"/>
      <c r="C879" s="192" t="s">
        <v>274</v>
      </c>
      <c r="D879" s="162"/>
      <c r="E879" s="163">
        <v>-1.2726</v>
      </c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60"/>
      <c r="Z879" s="149"/>
      <c r="AA879" s="149"/>
      <c r="AB879" s="149"/>
      <c r="AC879" s="149"/>
      <c r="AD879" s="149"/>
      <c r="AE879" s="149"/>
      <c r="AF879" s="149"/>
      <c r="AG879" s="149" t="s">
        <v>172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3" x14ac:dyDescent="0.2">
      <c r="A880" s="156"/>
      <c r="B880" s="157"/>
      <c r="C880" s="192" t="s">
        <v>841</v>
      </c>
      <c r="D880" s="162"/>
      <c r="E880" s="163">
        <v>-1.0180800000000001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60"/>
      <c r="Z880" s="149"/>
      <c r="AA880" s="149"/>
      <c r="AB880" s="149"/>
      <c r="AC880" s="149"/>
      <c r="AD880" s="149"/>
      <c r="AE880" s="149"/>
      <c r="AF880" s="149"/>
      <c r="AG880" s="149" t="s">
        <v>172</v>
      </c>
      <c r="AH880" s="149">
        <v>0</v>
      </c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3" x14ac:dyDescent="0.2">
      <c r="A881" s="156"/>
      <c r="B881" s="157"/>
      <c r="C881" s="192" t="s">
        <v>872</v>
      </c>
      <c r="D881" s="162"/>
      <c r="E881" s="163">
        <v>12.2094</v>
      </c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60"/>
      <c r="Z881" s="149"/>
      <c r="AA881" s="149"/>
      <c r="AB881" s="149"/>
      <c r="AC881" s="149"/>
      <c r="AD881" s="149"/>
      <c r="AE881" s="149"/>
      <c r="AF881" s="149"/>
      <c r="AG881" s="149" t="s">
        <v>172</v>
      </c>
      <c r="AH881" s="149">
        <v>0</v>
      </c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3" x14ac:dyDescent="0.2">
      <c r="A882" s="156"/>
      <c r="B882" s="157"/>
      <c r="C882" s="192" t="s">
        <v>274</v>
      </c>
      <c r="D882" s="162"/>
      <c r="E882" s="163">
        <v>-1.2726</v>
      </c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60"/>
      <c r="Z882" s="149"/>
      <c r="AA882" s="149"/>
      <c r="AB882" s="149"/>
      <c r="AC882" s="149"/>
      <c r="AD882" s="149"/>
      <c r="AE882" s="149"/>
      <c r="AF882" s="149"/>
      <c r="AG882" s="149" t="s">
        <v>172</v>
      </c>
      <c r="AH882" s="149">
        <v>0</v>
      </c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3" x14ac:dyDescent="0.2">
      <c r="A883" s="156"/>
      <c r="B883" s="157"/>
      <c r="C883" s="192" t="s">
        <v>873</v>
      </c>
      <c r="D883" s="162"/>
      <c r="E883" s="163">
        <v>37.349550000000001</v>
      </c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60"/>
      <c r="Z883" s="149"/>
      <c r="AA883" s="149"/>
      <c r="AB883" s="149"/>
      <c r="AC883" s="149"/>
      <c r="AD883" s="149"/>
      <c r="AE883" s="149"/>
      <c r="AF883" s="149"/>
      <c r="AG883" s="149" t="s">
        <v>172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3" x14ac:dyDescent="0.2">
      <c r="A884" s="156"/>
      <c r="B884" s="157"/>
      <c r="C884" s="192" t="s">
        <v>874</v>
      </c>
      <c r="D884" s="162"/>
      <c r="E884" s="163">
        <v>5.9850000000000003</v>
      </c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60"/>
      <c r="Z884" s="149"/>
      <c r="AA884" s="149"/>
      <c r="AB884" s="149"/>
      <c r="AC884" s="149"/>
      <c r="AD884" s="149"/>
      <c r="AE884" s="149"/>
      <c r="AF884" s="149"/>
      <c r="AG884" s="149" t="s">
        <v>172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3" x14ac:dyDescent="0.2">
      <c r="A885" s="156"/>
      <c r="B885" s="157"/>
      <c r="C885" s="192" t="s">
        <v>405</v>
      </c>
      <c r="D885" s="162"/>
      <c r="E885" s="163"/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60"/>
      <c r="Z885" s="149"/>
      <c r="AA885" s="149"/>
      <c r="AB885" s="149"/>
      <c r="AC885" s="149"/>
      <c r="AD885" s="149"/>
      <c r="AE885" s="149"/>
      <c r="AF885" s="149"/>
      <c r="AG885" s="149" t="s">
        <v>172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3" x14ac:dyDescent="0.2">
      <c r="A886" s="156"/>
      <c r="B886" s="157"/>
      <c r="C886" s="192" t="s">
        <v>875</v>
      </c>
      <c r="D886" s="162"/>
      <c r="E886" s="163">
        <v>49.14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60"/>
      <c r="Z886" s="149"/>
      <c r="AA886" s="149"/>
      <c r="AB886" s="149"/>
      <c r="AC886" s="149"/>
      <c r="AD886" s="149"/>
      <c r="AE886" s="149"/>
      <c r="AF886" s="149"/>
      <c r="AG886" s="149" t="s">
        <v>172</v>
      </c>
      <c r="AH886" s="149">
        <v>0</v>
      </c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3" x14ac:dyDescent="0.2">
      <c r="A887" s="156"/>
      <c r="B887" s="157"/>
      <c r="C887" s="192" t="s">
        <v>876</v>
      </c>
      <c r="D887" s="162"/>
      <c r="E887" s="163">
        <v>-10.2942</v>
      </c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60"/>
      <c r="Z887" s="149"/>
      <c r="AA887" s="149"/>
      <c r="AB887" s="149"/>
      <c r="AC887" s="149"/>
      <c r="AD887" s="149"/>
      <c r="AE887" s="149"/>
      <c r="AF887" s="149"/>
      <c r="AG887" s="149" t="s">
        <v>172</v>
      </c>
      <c r="AH887" s="149">
        <v>0</v>
      </c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3" x14ac:dyDescent="0.2">
      <c r="A888" s="156"/>
      <c r="B888" s="157"/>
      <c r="C888" s="192" t="s">
        <v>841</v>
      </c>
      <c r="D888" s="162"/>
      <c r="E888" s="163">
        <v>-1.0180800000000001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60"/>
      <c r="Z888" s="149"/>
      <c r="AA888" s="149"/>
      <c r="AB888" s="149"/>
      <c r="AC888" s="149"/>
      <c r="AD888" s="149"/>
      <c r="AE888" s="149"/>
      <c r="AF888" s="149"/>
      <c r="AG888" s="149" t="s">
        <v>172</v>
      </c>
      <c r="AH888" s="149">
        <v>0</v>
      </c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3" x14ac:dyDescent="0.2">
      <c r="A889" s="156"/>
      <c r="B889" s="157"/>
      <c r="C889" s="192" t="s">
        <v>877</v>
      </c>
      <c r="D889" s="162"/>
      <c r="E889" s="163">
        <v>25.2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60"/>
      <c r="Z889" s="149"/>
      <c r="AA889" s="149"/>
      <c r="AB889" s="149"/>
      <c r="AC889" s="149"/>
      <c r="AD889" s="149"/>
      <c r="AE889" s="149"/>
      <c r="AF889" s="149"/>
      <c r="AG889" s="149" t="s">
        <v>172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3" x14ac:dyDescent="0.2">
      <c r="A890" s="156"/>
      <c r="B890" s="157"/>
      <c r="C890" s="192" t="s">
        <v>878</v>
      </c>
      <c r="D890" s="162"/>
      <c r="E890" s="163">
        <v>47.212200000000003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60"/>
      <c r="Z890" s="149"/>
      <c r="AA890" s="149"/>
      <c r="AB890" s="149"/>
      <c r="AC890" s="149"/>
      <c r="AD890" s="149"/>
      <c r="AE890" s="149"/>
      <c r="AF890" s="149"/>
      <c r="AG890" s="149" t="s">
        <v>172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3" x14ac:dyDescent="0.2">
      <c r="A891" s="156"/>
      <c r="B891" s="157"/>
      <c r="C891" s="192" t="s">
        <v>274</v>
      </c>
      <c r="D891" s="162"/>
      <c r="E891" s="163">
        <v>-1.2726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60"/>
      <c r="Z891" s="149"/>
      <c r="AA891" s="149"/>
      <c r="AB891" s="149"/>
      <c r="AC891" s="149"/>
      <c r="AD891" s="149"/>
      <c r="AE891" s="149"/>
      <c r="AF891" s="149"/>
      <c r="AG891" s="149" t="s">
        <v>172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3" x14ac:dyDescent="0.2">
      <c r="A892" s="156"/>
      <c r="B892" s="157"/>
      <c r="C892" s="192" t="s">
        <v>879</v>
      </c>
      <c r="D892" s="162"/>
      <c r="E892" s="163">
        <v>45.863999999999997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60"/>
      <c r="Z892" s="149"/>
      <c r="AA892" s="149"/>
      <c r="AB892" s="149"/>
      <c r="AC892" s="149"/>
      <c r="AD892" s="149"/>
      <c r="AE892" s="149"/>
      <c r="AF892" s="149"/>
      <c r="AG892" s="149" t="s">
        <v>172</v>
      </c>
      <c r="AH892" s="149">
        <v>0</v>
      </c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3" x14ac:dyDescent="0.2">
      <c r="A893" s="156"/>
      <c r="B893" s="157"/>
      <c r="C893" s="192" t="s">
        <v>274</v>
      </c>
      <c r="D893" s="162"/>
      <c r="E893" s="163">
        <v>-1.2726</v>
      </c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60"/>
      <c r="Z893" s="149"/>
      <c r="AA893" s="149"/>
      <c r="AB893" s="149"/>
      <c r="AC893" s="149"/>
      <c r="AD893" s="149"/>
      <c r="AE893" s="149"/>
      <c r="AF893" s="149"/>
      <c r="AG893" s="149" t="s">
        <v>172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3" x14ac:dyDescent="0.2">
      <c r="A894" s="156"/>
      <c r="B894" s="157"/>
      <c r="C894" s="192" t="s">
        <v>213</v>
      </c>
      <c r="D894" s="162"/>
      <c r="E894" s="163"/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60"/>
      <c r="Z894" s="149"/>
      <c r="AA894" s="149"/>
      <c r="AB894" s="149"/>
      <c r="AC894" s="149"/>
      <c r="AD894" s="149"/>
      <c r="AE894" s="149"/>
      <c r="AF894" s="149"/>
      <c r="AG894" s="149" t="s">
        <v>172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3" x14ac:dyDescent="0.2">
      <c r="A895" s="156"/>
      <c r="B895" s="157"/>
      <c r="C895" s="192" t="s">
        <v>880</v>
      </c>
      <c r="D895" s="162"/>
      <c r="E895" s="163">
        <v>40.540500000000002</v>
      </c>
      <c r="F895" s="160"/>
      <c r="G895" s="1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60"/>
      <c r="Z895" s="149"/>
      <c r="AA895" s="149"/>
      <c r="AB895" s="149"/>
      <c r="AC895" s="149"/>
      <c r="AD895" s="149"/>
      <c r="AE895" s="149"/>
      <c r="AF895" s="149"/>
      <c r="AG895" s="149" t="s">
        <v>172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3" x14ac:dyDescent="0.2">
      <c r="A896" s="156"/>
      <c r="B896" s="157"/>
      <c r="C896" s="192" t="s">
        <v>881</v>
      </c>
      <c r="D896" s="162"/>
      <c r="E896" s="163">
        <v>39.740400000000001</v>
      </c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60"/>
      <c r="Z896" s="149"/>
      <c r="AA896" s="149"/>
      <c r="AB896" s="149"/>
      <c r="AC896" s="149"/>
      <c r="AD896" s="149"/>
      <c r="AE896" s="149"/>
      <c r="AF896" s="149"/>
      <c r="AG896" s="149" t="s">
        <v>172</v>
      </c>
      <c r="AH896" s="149">
        <v>0</v>
      </c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3" x14ac:dyDescent="0.2">
      <c r="A897" s="156"/>
      <c r="B897" s="157"/>
      <c r="C897" s="192" t="s">
        <v>274</v>
      </c>
      <c r="D897" s="162"/>
      <c r="E897" s="163">
        <v>-1.2726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60"/>
      <c r="Z897" s="149"/>
      <c r="AA897" s="149"/>
      <c r="AB897" s="149"/>
      <c r="AC897" s="149"/>
      <c r="AD897" s="149"/>
      <c r="AE897" s="149"/>
      <c r="AF897" s="149"/>
      <c r="AG897" s="149" t="s">
        <v>172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3" x14ac:dyDescent="0.2">
      <c r="A898" s="156"/>
      <c r="B898" s="157"/>
      <c r="C898" s="192" t="s">
        <v>882</v>
      </c>
      <c r="D898" s="162"/>
      <c r="E898" s="163">
        <v>72.613799999999998</v>
      </c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60"/>
      <c r="Z898" s="149"/>
      <c r="AA898" s="149"/>
      <c r="AB898" s="149"/>
      <c r="AC898" s="149"/>
      <c r="AD898" s="149"/>
      <c r="AE898" s="149"/>
      <c r="AF898" s="149"/>
      <c r="AG898" s="149" t="s">
        <v>172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3" x14ac:dyDescent="0.2">
      <c r="A899" s="156"/>
      <c r="B899" s="157"/>
      <c r="C899" s="192" t="s">
        <v>274</v>
      </c>
      <c r="D899" s="162"/>
      <c r="E899" s="163">
        <v>-1.2726</v>
      </c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60"/>
      <c r="Z899" s="149"/>
      <c r="AA899" s="149"/>
      <c r="AB899" s="149"/>
      <c r="AC899" s="149"/>
      <c r="AD899" s="149"/>
      <c r="AE899" s="149"/>
      <c r="AF899" s="149"/>
      <c r="AG899" s="149" t="s">
        <v>172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3" x14ac:dyDescent="0.2">
      <c r="A900" s="156"/>
      <c r="B900" s="157"/>
      <c r="C900" s="192" t="s">
        <v>215</v>
      </c>
      <c r="D900" s="162"/>
      <c r="E900" s="163"/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60"/>
      <c r="Z900" s="149"/>
      <c r="AA900" s="149"/>
      <c r="AB900" s="149"/>
      <c r="AC900" s="149"/>
      <c r="AD900" s="149"/>
      <c r="AE900" s="149"/>
      <c r="AF900" s="149"/>
      <c r="AG900" s="149" t="s">
        <v>172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3" x14ac:dyDescent="0.2">
      <c r="A901" s="156"/>
      <c r="B901" s="157"/>
      <c r="C901" s="192" t="s">
        <v>883</v>
      </c>
      <c r="D901" s="162"/>
      <c r="E901" s="163">
        <v>35.57358</v>
      </c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60"/>
      <c r="Z901" s="149"/>
      <c r="AA901" s="149"/>
      <c r="AB901" s="149"/>
      <c r="AC901" s="149"/>
      <c r="AD901" s="149"/>
      <c r="AE901" s="149"/>
      <c r="AF901" s="149"/>
      <c r="AG901" s="149" t="s">
        <v>172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3" x14ac:dyDescent="0.2">
      <c r="A902" s="156"/>
      <c r="B902" s="157"/>
      <c r="C902" s="192" t="s">
        <v>884</v>
      </c>
      <c r="D902" s="162"/>
      <c r="E902" s="163">
        <v>-2.9106000000000001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60"/>
      <c r="Z902" s="149"/>
      <c r="AA902" s="149"/>
      <c r="AB902" s="149"/>
      <c r="AC902" s="149"/>
      <c r="AD902" s="149"/>
      <c r="AE902" s="149"/>
      <c r="AF902" s="149"/>
      <c r="AG902" s="149" t="s">
        <v>172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3" x14ac:dyDescent="0.2">
      <c r="A903" s="156"/>
      <c r="B903" s="157"/>
      <c r="C903" s="192" t="s">
        <v>885</v>
      </c>
      <c r="D903" s="162"/>
      <c r="E903" s="163">
        <v>3.339</v>
      </c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60"/>
      <c r="Z903" s="149"/>
      <c r="AA903" s="149"/>
      <c r="AB903" s="149"/>
      <c r="AC903" s="149"/>
      <c r="AD903" s="149"/>
      <c r="AE903" s="149"/>
      <c r="AF903" s="149"/>
      <c r="AG903" s="149" t="s">
        <v>172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3" x14ac:dyDescent="0.2">
      <c r="A904" s="156"/>
      <c r="B904" s="157"/>
      <c r="C904" s="192" t="s">
        <v>886</v>
      </c>
      <c r="D904" s="162"/>
      <c r="E904" s="163">
        <v>39.702599999999997</v>
      </c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60"/>
      <c r="Z904" s="149"/>
      <c r="AA904" s="149"/>
      <c r="AB904" s="149"/>
      <c r="AC904" s="149"/>
      <c r="AD904" s="149"/>
      <c r="AE904" s="149"/>
      <c r="AF904" s="149"/>
      <c r="AG904" s="149" t="s">
        <v>172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3" x14ac:dyDescent="0.2">
      <c r="A905" s="156"/>
      <c r="B905" s="157"/>
      <c r="C905" s="192" t="s">
        <v>848</v>
      </c>
      <c r="D905" s="162"/>
      <c r="E905" s="163">
        <v>-1.14534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60"/>
      <c r="Z905" s="149"/>
      <c r="AA905" s="149"/>
      <c r="AB905" s="149"/>
      <c r="AC905" s="149"/>
      <c r="AD905" s="149"/>
      <c r="AE905" s="149"/>
      <c r="AF905" s="149"/>
      <c r="AG905" s="149" t="s">
        <v>172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3" x14ac:dyDescent="0.2">
      <c r="A906" s="156"/>
      <c r="B906" s="157"/>
      <c r="C906" s="192" t="s">
        <v>887</v>
      </c>
      <c r="D906" s="162"/>
      <c r="E906" s="163">
        <v>41.58</v>
      </c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60"/>
      <c r="Z906" s="149"/>
      <c r="AA906" s="149"/>
      <c r="AB906" s="149"/>
      <c r="AC906" s="149"/>
      <c r="AD906" s="149"/>
      <c r="AE906" s="149"/>
      <c r="AF906" s="149"/>
      <c r="AG906" s="149" t="s">
        <v>172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3" x14ac:dyDescent="0.2">
      <c r="A907" s="156"/>
      <c r="B907" s="157"/>
      <c r="C907" s="192" t="s">
        <v>848</v>
      </c>
      <c r="D907" s="162"/>
      <c r="E907" s="163">
        <v>-1.14534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60"/>
      <c r="Z907" s="149"/>
      <c r="AA907" s="149"/>
      <c r="AB907" s="149"/>
      <c r="AC907" s="149"/>
      <c r="AD907" s="149"/>
      <c r="AE907" s="149"/>
      <c r="AF907" s="149"/>
      <c r="AG907" s="149" t="s">
        <v>172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3" x14ac:dyDescent="0.2">
      <c r="A908" s="156"/>
      <c r="B908" s="157"/>
      <c r="C908" s="192" t="s">
        <v>888</v>
      </c>
      <c r="D908" s="162"/>
      <c r="E908" s="163">
        <v>27.152999999999999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60"/>
      <c r="Z908" s="149"/>
      <c r="AA908" s="149"/>
      <c r="AB908" s="149"/>
      <c r="AC908" s="149"/>
      <c r="AD908" s="149"/>
      <c r="AE908" s="149"/>
      <c r="AF908" s="149"/>
      <c r="AG908" s="149" t="s">
        <v>172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3" x14ac:dyDescent="0.2">
      <c r="A909" s="156"/>
      <c r="B909" s="157"/>
      <c r="C909" s="192" t="s">
        <v>217</v>
      </c>
      <c r="D909" s="162"/>
      <c r="E909" s="163"/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60"/>
      <c r="Z909" s="149"/>
      <c r="AA909" s="149"/>
      <c r="AB909" s="149"/>
      <c r="AC909" s="149"/>
      <c r="AD909" s="149"/>
      <c r="AE909" s="149"/>
      <c r="AF909" s="149"/>
      <c r="AG909" s="149" t="s">
        <v>172</v>
      </c>
      <c r="AH909" s="149">
        <v>0</v>
      </c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3" x14ac:dyDescent="0.2">
      <c r="A910" s="156"/>
      <c r="B910" s="157"/>
      <c r="C910" s="192" t="s">
        <v>889</v>
      </c>
      <c r="D910" s="162"/>
      <c r="E910" s="163">
        <v>35.57358</v>
      </c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60"/>
      <c r="Z910" s="149"/>
      <c r="AA910" s="149"/>
      <c r="AB910" s="149"/>
      <c r="AC910" s="149"/>
      <c r="AD910" s="149"/>
      <c r="AE910" s="149"/>
      <c r="AF910" s="149"/>
      <c r="AG910" s="149" t="s">
        <v>172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3" x14ac:dyDescent="0.2">
      <c r="A911" s="156"/>
      <c r="B911" s="157"/>
      <c r="C911" s="192" t="s">
        <v>884</v>
      </c>
      <c r="D911" s="162"/>
      <c r="E911" s="163">
        <v>-2.9106000000000001</v>
      </c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60"/>
      <c r="Z911" s="149"/>
      <c r="AA911" s="149"/>
      <c r="AB911" s="149"/>
      <c r="AC911" s="149"/>
      <c r="AD911" s="149"/>
      <c r="AE911" s="149"/>
      <c r="AF911" s="149"/>
      <c r="AG911" s="149" t="s">
        <v>172</v>
      </c>
      <c r="AH911" s="149">
        <v>0</v>
      </c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3" x14ac:dyDescent="0.2">
      <c r="A912" s="156"/>
      <c r="B912" s="157"/>
      <c r="C912" s="192" t="s">
        <v>885</v>
      </c>
      <c r="D912" s="162"/>
      <c r="E912" s="163">
        <v>3.339</v>
      </c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60"/>
      <c r="Z912" s="149"/>
      <c r="AA912" s="149"/>
      <c r="AB912" s="149"/>
      <c r="AC912" s="149"/>
      <c r="AD912" s="149"/>
      <c r="AE912" s="149"/>
      <c r="AF912" s="149"/>
      <c r="AG912" s="149" t="s">
        <v>172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3" x14ac:dyDescent="0.2">
      <c r="A913" s="156"/>
      <c r="B913" s="157"/>
      <c r="C913" s="192" t="s">
        <v>890</v>
      </c>
      <c r="D913" s="162"/>
      <c r="E913" s="163">
        <v>39.702599999999997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60"/>
      <c r="Z913" s="149"/>
      <c r="AA913" s="149"/>
      <c r="AB913" s="149"/>
      <c r="AC913" s="149"/>
      <c r="AD913" s="149"/>
      <c r="AE913" s="149"/>
      <c r="AF913" s="149"/>
      <c r="AG913" s="149" t="s">
        <v>172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3" x14ac:dyDescent="0.2">
      <c r="A914" s="156"/>
      <c r="B914" s="157"/>
      <c r="C914" s="192" t="s">
        <v>848</v>
      </c>
      <c r="D914" s="162"/>
      <c r="E914" s="163">
        <v>-1.14534</v>
      </c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60"/>
      <c r="Z914" s="149"/>
      <c r="AA914" s="149"/>
      <c r="AB914" s="149"/>
      <c r="AC914" s="149"/>
      <c r="AD914" s="149"/>
      <c r="AE914" s="149"/>
      <c r="AF914" s="149"/>
      <c r="AG914" s="149" t="s">
        <v>172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3" x14ac:dyDescent="0.2">
      <c r="A915" s="156"/>
      <c r="B915" s="157"/>
      <c r="C915" s="192" t="s">
        <v>891</v>
      </c>
      <c r="D915" s="162"/>
      <c r="E915" s="163">
        <v>41.58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60"/>
      <c r="Z915" s="149"/>
      <c r="AA915" s="149"/>
      <c r="AB915" s="149"/>
      <c r="AC915" s="149"/>
      <c r="AD915" s="149"/>
      <c r="AE915" s="149"/>
      <c r="AF915" s="149"/>
      <c r="AG915" s="149" t="s">
        <v>172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3" x14ac:dyDescent="0.2">
      <c r="A916" s="156"/>
      <c r="B916" s="157"/>
      <c r="C916" s="192" t="s">
        <v>848</v>
      </c>
      <c r="D916" s="162"/>
      <c r="E916" s="163">
        <v>-1.14534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60"/>
      <c r="Z916" s="149"/>
      <c r="AA916" s="149"/>
      <c r="AB916" s="149"/>
      <c r="AC916" s="149"/>
      <c r="AD916" s="149"/>
      <c r="AE916" s="149"/>
      <c r="AF916" s="149"/>
      <c r="AG916" s="149" t="s">
        <v>172</v>
      </c>
      <c r="AH916" s="149">
        <v>0</v>
      </c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3" x14ac:dyDescent="0.2">
      <c r="A917" s="156"/>
      <c r="B917" s="157"/>
      <c r="C917" s="192" t="s">
        <v>892</v>
      </c>
      <c r="D917" s="162"/>
      <c r="E917" s="163">
        <v>27.152999999999999</v>
      </c>
      <c r="F917" s="160"/>
      <c r="G917" s="160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60"/>
      <c r="Z917" s="149"/>
      <c r="AA917" s="149"/>
      <c r="AB917" s="149"/>
      <c r="AC917" s="149"/>
      <c r="AD917" s="149"/>
      <c r="AE917" s="149"/>
      <c r="AF917" s="149"/>
      <c r="AG917" s="149" t="s">
        <v>172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3" x14ac:dyDescent="0.2">
      <c r="A918" s="156"/>
      <c r="B918" s="157"/>
      <c r="C918" s="192" t="s">
        <v>219</v>
      </c>
      <c r="D918" s="162"/>
      <c r="E918" s="163"/>
      <c r="F918" s="160"/>
      <c r="G918" s="160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60"/>
      <c r="Z918" s="149"/>
      <c r="AA918" s="149"/>
      <c r="AB918" s="149"/>
      <c r="AC918" s="149"/>
      <c r="AD918" s="149"/>
      <c r="AE918" s="149"/>
      <c r="AF918" s="149"/>
      <c r="AG918" s="149" t="s">
        <v>172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3" x14ac:dyDescent="0.2">
      <c r="A919" s="156"/>
      <c r="B919" s="157"/>
      <c r="C919" s="192" t="s">
        <v>893</v>
      </c>
      <c r="D919" s="162"/>
      <c r="E919" s="163">
        <v>35.57358</v>
      </c>
      <c r="F919" s="160"/>
      <c r="G919" s="160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60"/>
      <c r="Z919" s="149"/>
      <c r="AA919" s="149"/>
      <c r="AB919" s="149"/>
      <c r="AC919" s="149"/>
      <c r="AD919" s="149"/>
      <c r="AE919" s="149"/>
      <c r="AF919" s="149"/>
      <c r="AG919" s="149" t="s">
        <v>172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3" x14ac:dyDescent="0.2">
      <c r="A920" s="156"/>
      <c r="B920" s="157"/>
      <c r="C920" s="192" t="s">
        <v>884</v>
      </c>
      <c r="D920" s="162"/>
      <c r="E920" s="163">
        <v>-2.9106000000000001</v>
      </c>
      <c r="F920" s="160"/>
      <c r="G920" s="1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60"/>
      <c r="Z920" s="149"/>
      <c r="AA920" s="149"/>
      <c r="AB920" s="149"/>
      <c r="AC920" s="149"/>
      <c r="AD920" s="149"/>
      <c r="AE920" s="149"/>
      <c r="AF920" s="149"/>
      <c r="AG920" s="149" t="s">
        <v>172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3" x14ac:dyDescent="0.2">
      <c r="A921" s="156"/>
      <c r="B921" s="157"/>
      <c r="C921" s="192" t="s">
        <v>885</v>
      </c>
      <c r="D921" s="162"/>
      <c r="E921" s="163">
        <v>3.339</v>
      </c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60"/>
      <c r="Z921" s="149"/>
      <c r="AA921" s="149"/>
      <c r="AB921" s="149"/>
      <c r="AC921" s="149"/>
      <c r="AD921" s="149"/>
      <c r="AE921" s="149"/>
      <c r="AF921" s="149"/>
      <c r="AG921" s="149" t="s">
        <v>172</v>
      </c>
      <c r="AH921" s="149">
        <v>0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3" x14ac:dyDescent="0.2">
      <c r="A922" s="156"/>
      <c r="B922" s="157"/>
      <c r="C922" s="192" t="s">
        <v>894</v>
      </c>
      <c r="D922" s="162"/>
      <c r="E922" s="163">
        <v>39.702599999999997</v>
      </c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60"/>
      <c r="Z922" s="149"/>
      <c r="AA922" s="149"/>
      <c r="AB922" s="149"/>
      <c r="AC922" s="149"/>
      <c r="AD922" s="149"/>
      <c r="AE922" s="149"/>
      <c r="AF922" s="149"/>
      <c r="AG922" s="149" t="s">
        <v>172</v>
      </c>
      <c r="AH922" s="149">
        <v>0</v>
      </c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3" x14ac:dyDescent="0.2">
      <c r="A923" s="156"/>
      <c r="B923" s="157"/>
      <c r="C923" s="192" t="s">
        <v>848</v>
      </c>
      <c r="D923" s="162"/>
      <c r="E923" s="163">
        <v>-1.14534</v>
      </c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60"/>
      <c r="Z923" s="149"/>
      <c r="AA923" s="149"/>
      <c r="AB923" s="149"/>
      <c r="AC923" s="149"/>
      <c r="AD923" s="149"/>
      <c r="AE923" s="149"/>
      <c r="AF923" s="149"/>
      <c r="AG923" s="149" t="s">
        <v>172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3" x14ac:dyDescent="0.2">
      <c r="A924" s="156"/>
      <c r="B924" s="157"/>
      <c r="C924" s="192" t="s">
        <v>895</v>
      </c>
      <c r="D924" s="162"/>
      <c r="E924" s="163">
        <v>41.58</v>
      </c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60"/>
      <c r="Z924" s="149"/>
      <c r="AA924" s="149"/>
      <c r="AB924" s="149"/>
      <c r="AC924" s="149"/>
      <c r="AD924" s="149"/>
      <c r="AE924" s="149"/>
      <c r="AF924" s="149"/>
      <c r="AG924" s="149" t="s">
        <v>172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3" x14ac:dyDescent="0.2">
      <c r="A925" s="156"/>
      <c r="B925" s="157"/>
      <c r="C925" s="192" t="s">
        <v>848</v>
      </c>
      <c r="D925" s="162"/>
      <c r="E925" s="163">
        <v>-1.14534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60"/>
      <c r="Z925" s="149"/>
      <c r="AA925" s="149"/>
      <c r="AB925" s="149"/>
      <c r="AC925" s="149"/>
      <c r="AD925" s="149"/>
      <c r="AE925" s="149"/>
      <c r="AF925" s="149"/>
      <c r="AG925" s="149" t="s">
        <v>172</v>
      </c>
      <c r="AH925" s="149">
        <v>0</v>
      </c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3" x14ac:dyDescent="0.2">
      <c r="A926" s="156"/>
      <c r="B926" s="157"/>
      <c r="C926" s="192" t="s">
        <v>896</v>
      </c>
      <c r="D926" s="162"/>
      <c r="E926" s="163">
        <v>27.152999999999999</v>
      </c>
      <c r="F926" s="160"/>
      <c r="G926" s="160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60"/>
      <c r="Z926" s="149"/>
      <c r="AA926" s="149"/>
      <c r="AB926" s="149"/>
      <c r="AC926" s="149"/>
      <c r="AD926" s="149"/>
      <c r="AE926" s="149"/>
      <c r="AF926" s="149"/>
      <c r="AG926" s="149" t="s">
        <v>172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3" x14ac:dyDescent="0.2">
      <c r="A927" s="156"/>
      <c r="B927" s="157"/>
      <c r="C927" s="192" t="s">
        <v>221</v>
      </c>
      <c r="D927" s="162"/>
      <c r="E927" s="163"/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60"/>
      <c r="Z927" s="149"/>
      <c r="AA927" s="149"/>
      <c r="AB927" s="149"/>
      <c r="AC927" s="149"/>
      <c r="AD927" s="149"/>
      <c r="AE927" s="149"/>
      <c r="AF927" s="149"/>
      <c r="AG927" s="149" t="s">
        <v>172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ht="33.75" outlineLevel="3" x14ac:dyDescent="0.2">
      <c r="A928" s="156"/>
      <c r="B928" s="157"/>
      <c r="C928" s="192" t="s">
        <v>897</v>
      </c>
      <c r="D928" s="162"/>
      <c r="E928" s="163">
        <v>57.468600000000002</v>
      </c>
      <c r="F928" s="160"/>
      <c r="G928" s="1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60"/>
      <c r="Z928" s="149"/>
      <c r="AA928" s="149"/>
      <c r="AB928" s="149"/>
      <c r="AC928" s="149"/>
      <c r="AD928" s="149"/>
      <c r="AE928" s="149"/>
      <c r="AF928" s="149"/>
      <c r="AG928" s="149" t="s">
        <v>172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3" x14ac:dyDescent="0.2">
      <c r="A929" s="156"/>
      <c r="B929" s="157"/>
      <c r="C929" s="192" t="s">
        <v>898</v>
      </c>
      <c r="D929" s="162"/>
      <c r="E929" s="163">
        <v>-2.6459999999999999</v>
      </c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60"/>
      <c r="Z929" s="149"/>
      <c r="AA929" s="149"/>
      <c r="AB929" s="149"/>
      <c r="AC929" s="149"/>
      <c r="AD929" s="149"/>
      <c r="AE929" s="149"/>
      <c r="AF929" s="149"/>
      <c r="AG929" s="149" t="s">
        <v>172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3" x14ac:dyDescent="0.2">
      <c r="A930" s="156"/>
      <c r="B930" s="157"/>
      <c r="C930" s="192" t="s">
        <v>899</v>
      </c>
      <c r="D930" s="162"/>
      <c r="E930" s="163">
        <v>36.221220000000002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60"/>
      <c r="Z930" s="149"/>
      <c r="AA930" s="149"/>
      <c r="AB930" s="149"/>
      <c r="AC930" s="149"/>
      <c r="AD930" s="149"/>
      <c r="AE930" s="149"/>
      <c r="AF930" s="149"/>
      <c r="AG930" s="149" t="s">
        <v>172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3" x14ac:dyDescent="0.2">
      <c r="A931" s="156"/>
      <c r="B931" s="157"/>
      <c r="C931" s="192" t="s">
        <v>274</v>
      </c>
      <c r="D931" s="162"/>
      <c r="E931" s="163">
        <v>-1.2726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60"/>
      <c r="Z931" s="149"/>
      <c r="AA931" s="149"/>
      <c r="AB931" s="149"/>
      <c r="AC931" s="149"/>
      <c r="AD931" s="149"/>
      <c r="AE931" s="149"/>
      <c r="AF931" s="149"/>
      <c r="AG931" s="149" t="s">
        <v>172</v>
      </c>
      <c r="AH931" s="149">
        <v>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3" x14ac:dyDescent="0.2">
      <c r="A932" s="156"/>
      <c r="B932" s="157"/>
      <c r="C932" s="192" t="s">
        <v>900</v>
      </c>
      <c r="D932" s="162"/>
      <c r="E932" s="163">
        <v>37.563749999999999</v>
      </c>
      <c r="F932" s="160"/>
      <c r="G932" s="160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60"/>
      <c r="Z932" s="149"/>
      <c r="AA932" s="149"/>
      <c r="AB932" s="149"/>
      <c r="AC932" s="149"/>
      <c r="AD932" s="149"/>
      <c r="AE932" s="149"/>
      <c r="AF932" s="149"/>
      <c r="AG932" s="149" t="s">
        <v>172</v>
      </c>
      <c r="AH932" s="149">
        <v>0</v>
      </c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3" x14ac:dyDescent="0.2">
      <c r="A933" s="156"/>
      <c r="B933" s="157"/>
      <c r="C933" s="192" t="s">
        <v>274</v>
      </c>
      <c r="D933" s="162"/>
      <c r="E933" s="163">
        <v>-1.2726</v>
      </c>
      <c r="F933" s="160"/>
      <c r="G933" s="160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60"/>
      <c r="Z933" s="149"/>
      <c r="AA933" s="149"/>
      <c r="AB933" s="149"/>
      <c r="AC933" s="149"/>
      <c r="AD933" s="149"/>
      <c r="AE933" s="149"/>
      <c r="AF933" s="149"/>
      <c r="AG933" s="149" t="s">
        <v>172</v>
      </c>
      <c r="AH933" s="149">
        <v>0</v>
      </c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3" x14ac:dyDescent="0.2">
      <c r="A934" s="156"/>
      <c r="B934" s="157"/>
      <c r="C934" s="192" t="s">
        <v>901</v>
      </c>
      <c r="D934" s="162"/>
      <c r="E934" s="163">
        <v>13.95702</v>
      </c>
      <c r="F934" s="160"/>
      <c r="G934" s="160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60"/>
      <c r="Z934" s="149"/>
      <c r="AA934" s="149"/>
      <c r="AB934" s="149"/>
      <c r="AC934" s="149"/>
      <c r="AD934" s="149"/>
      <c r="AE934" s="149"/>
      <c r="AF934" s="149"/>
      <c r="AG934" s="149" t="s">
        <v>172</v>
      </c>
      <c r="AH934" s="149">
        <v>0</v>
      </c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3" x14ac:dyDescent="0.2">
      <c r="A935" s="156"/>
      <c r="B935" s="157"/>
      <c r="C935" s="192" t="s">
        <v>454</v>
      </c>
      <c r="D935" s="162"/>
      <c r="E935" s="163">
        <v>-0.89081999999999995</v>
      </c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60"/>
      <c r="Z935" s="149"/>
      <c r="AA935" s="149"/>
      <c r="AB935" s="149"/>
      <c r="AC935" s="149"/>
      <c r="AD935" s="149"/>
      <c r="AE935" s="149"/>
      <c r="AF935" s="149"/>
      <c r="AG935" s="149" t="s">
        <v>172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x14ac:dyDescent="0.2">
      <c r="A936" s="167" t="s">
        <v>158</v>
      </c>
      <c r="B936" s="168" t="s">
        <v>119</v>
      </c>
      <c r="C936" s="190" t="s">
        <v>120</v>
      </c>
      <c r="D936" s="169"/>
      <c r="E936" s="170"/>
      <c r="F936" s="171"/>
      <c r="G936" s="171">
        <f>SUMIF(AG937:AG942,"&lt;&gt;NOR",G937:G942)</f>
        <v>0</v>
      </c>
      <c r="H936" s="171"/>
      <c r="I936" s="171">
        <f>SUM(I937:I942)</f>
        <v>0</v>
      </c>
      <c r="J936" s="171"/>
      <c r="K936" s="171">
        <f>SUM(K937:K942)</f>
        <v>0</v>
      </c>
      <c r="L936" s="171"/>
      <c r="M936" s="171">
        <f>SUM(M937:M942)</f>
        <v>0</v>
      </c>
      <c r="N936" s="170"/>
      <c r="O936" s="170">
        <f>SUM(O937:O942)</f>
        <v>0</v>
      </c>
      <c r="P936" s="170"/>
      <c r="Q936" s="170">
        <f>SUM(Q937:Q942)</f>
        <v>0</v>
      </c>
      <c r="R936" s="171"/>
      <c r="S936" s="171"/>
      <c r="T936" s="172"/>
      <c r="U936" s="166"/>
      <c r="V936" s="166">
        <f>SUM(V937:V942)</f>
        <v>0</v>
      </c>
      <c r="W936" s="166"/>
      <c r="X936" s="166"/>
      <c r="Y936" s="166"/>
      <c r="AG936" t="s">
        <v>159</v>
      </c>
    </row>
    <row r="937" spans="1:60" outlineLevel="1" x14ac:dyDescent="0.2">
      <c r="A937" s="174">
        <v>166</v>
      </c>
      <c r="B937" s="175" t="s">
        <v>902</v>
      </c>
      <c r="C937" s="191" t="s">
        <v>903</v>
      </c>
      <c r="D937" s="176" t="s">
        <v>229</v>
      </c>
      <c r="E937" s="177">
        <v>0.63</v>
      </c>
      <c r="F937" s="178"/>
      <c r="G937" s="179">
        <f>ROUND(E937*F937,2)</f>
        <v>0</v>
      </c>
      <c r="H937" s="178"/>
      <c r="I937" s="179">
        <f>ROUND(E937*H937,2)</f>
        <v>0</v>
      </c>
      <c r="J937" s="178"/>
      <c r="K937" s="179">
        <f>ROUND(E937*J937,2)</f>
        <v>0</v>
      </c>
      <c r="L937" s="179">
        <v>21</v>
      </c>
      <c r="M937" s="179">
        <f>G937*(1+L937/100)</f>
        <v>0</v>
      </c>
      <c r="N937" s="177">
        <v>0</v>
      </c>
      <c r="O937" s="177">
        <f>ROUND(E937*N937,2)</f>
        <v>0</v>
      </c>
      <c r="P937" s="177">
        <v>0</v>
      </c>
      <c r="Q937" s="177">
        <f>ROUND(E937*P937,2)</f>
        <v>0</v>
      </c>
      <c r="R937" s="179"/>
      <c r="S937" s="179" t="s">
        <v>184</v>
      </c>
      <c r="T937" s="180" t="s">
        <v>185</v>
      </c>
      <c r="U937" s="160">
        <v>0</v>
      </c>
      <c r="V937" s="160">
        <f>ROUND(E937*U937,2)</f>
        <v>0</v>
      </c>
      <c r="W937" s="160"/>
      <c r="X937" s="160" t="s">
        <v>166</v>
      </c>
      <c r="Y937" s="160" t="s">
        <v>167</v>
      </c>
      <c r="Z937" s="149"/>
      <c r="AA937" s="149"/>
      <c r="AB937" s="149"/>
      <c r="AC937" s="149"/>
      <c r="AD937" s="149"/>
      <c r="AE937" s="149"/>
      <c r="AF937" s="149"/>
      <c r="AG937" s="149" t="s">
        <v>168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2" x14ac:dyDescent="0.2">
      <c r="A938" s="156"/>
      <c r="B938" s="157"/>
      <c r="C938" s="192" t="s">
        <v>624</v>
      </c>
      <c r="D938" s="162"/>
      <c r="E938" s="163">
        <v>0.63</v>
      </c>
      <c r="F938" s="160"/>
      <c r="G938" s="160"/>
      <c r="H938" s="160"/>
      <c r="I938" s="160"/>
      <c r="J938" s="160"/>
      <c r="K938" s="160"/>
      <c r="L938" s="160"/>
      <c r="M938" s="160"/>
      <c r="N938" s="159"/>
      <c r="O938" s="159"/>
      <c r="P938" s="159"/>
      <c r="Q938" s="159"/>
      <c r="R938" s="160"/>
      <c r="S938" s="160"/>
      <c r="T938" s="160"/>
      <c r="U938" s="160"/>
      <c r="V938" s="160"/>
      <c r="W938" s="160"/>
      <c r="X938" s="160"/>
      <c r="Y938" s="160"/>
      <c r="Z938" s="149"/>
      <c r="AA938" s="149"/>
      <c r="AB938" s="149"/>
      <c r="AC938" s="149"/>
      <c r="AD938" s="149"/>
      <c r="AE938" s="149"/>
      <c r="AF938" s="149"/>
      <c r="AG938" s="149" t="s">
        <v>172</v>
      </c>
      <c r="AH938" s="149">
        <v>0</v>
      </c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ht="22.5" outlineLevel="1" x14ac:dyDescent="0.2">
      <c r="A939" s="174">
        <v>167</v>
      </c>
      <c r="B939" s="175" t="s">
        <v>904</v>
      </c>
      <c r="C939" s="191" t="s">
        <v>905</v>
      </c>
      <c r="D939" s="176" t="s">
        <v>623</v>
      </c>
      <c r="E939" s="177">
        <v>0.63</v>
      </c>
      <c r="F939" s="178"/>
      <c r="G939" s="179">
        <f>ROUND(E939*F939,2)</f>
        <v>0</v>
      </c>
      <c r="H939" s="178"/>
      <c r="I939" s="179">
        <f>ROUND(E939*H939,2)</f>
        <v>0</v>
      </c>
      <c r="J939" s="178"/>
      <c r="K939" s="179">
        <f>ROUND(E939*J939,2)</f>
        <v>0</v>
      </c>
      <c r="L939" s="179">
        <v>21</v>
      </c>
      <c r="M939" s="179">
        <f>G939*(1+L939/100)</f>
        <v>0</v>
      </c>
      <c r="N939" s="177">
        <v>0</v>
      </c>
      <c r="O939" s="177">
        <f>ROUND(E939*N939,2)</f>
        <v>0</v>
      </c>
      <c r="P939" s="177">
        <v>0</v>
      </c>
      <c r="Q939" s="177">
        <f>ROUND(E939*P939,2)</f>
        <v>0</v>
      </c>
      <c r="R939" s="179"/>
      <c r="S939" s="179" t="s">
        <v>184</v>
      </c>
      <c r="T939" s="180" t="s">
        <v>185</v>
      </c>
      <c r="U939" s="160">
        <v>0</v>
      </c>
      <c r="V939" s="160">
        <f>ROUND(E939*U939,2)</f>
        <v>0</v>
      </c>
      <c r="W939" s="160"/>
      <c r="X939" s="160" t="s">
        <v>166</v>
      </c>
      <c r="Y939" s="160" t="s">
        <v>167</v>
      </c>
      <c r="Z939" s="149"/>
      <c r="AA939" s="149"/>
      <c r="AB939" s="149"/>
      <c r="AC939" s="149"/>
      <c r="AD939" s="149"/>
      <c r="AE939" s="149"/>
      <c r="AF939" s="149"/>
      <c r="AG939" s="149" t="s">
        <v>168</v>
      </c>
      <c r="AH939" s="149"/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2" x14ac:dyDescent="0.2">
      <c r="A940" s="156"/>
      <c r="B940" s="157"/>
      <c r="C940" s="192" t="s">
        <v>624</v>
      </c>
      <c r="D940" s="162"/>
      <c r="E940" s="163">
        <v>0.63</v>
      </c>
      <c r="F940" s="160"/>
      <c r="G940" s="160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60"/>
      <c r="Z940" s="149"/>
      <c r="AA940" s="149"/>
      <c r="AB940" s="149"/>
      <c r="AC940" s="149"/>
      <c r="AD940" s="149"/>
      <c r="AE940" s="149"/>
      <c r="AF940" s="149"/>
      <c r="AG940" s="149" t="s">
        <v>172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ht="22.5" outlineLevel="1" x14ac:dyDescent="0.2">
      <c r="A941" s="174">
        <v>168</v>
      </c>
      <c r="B941" s="175" t="s">
        <v>906</v>
      </c>
      <c r="C941" s="191" t="s">
        <v>907</v>
      </c>
      <c r="D941" s="176" t="s">
        <v>183</v>
      </c>
      <c r="E941" s="177">
        <v>94.5</v>
      </c>
      <c r="F941" s="178"/>
      <c r="G941" s="179">
        <f>ROUND(E941*F941,2)</f>
        <v>0</v>
      </c>
      <c r="H941" s="178"/>
      <c r="I941" s="179">
        <f>ROUND(E941*H941,2)</f>
        <v>0</v>
      </c>
      <c r="J941" s="178"/>
      <c r="K941" s="179">
        <f>ROUND(E941*J941,2)</f>
        <v>0</v>
      </c>
      <c r="L941" s="179">
        <v>21</v>
      </c>
      <c r="M941" s="179">
        <f>G941*(1+L941/100)</f>
        <v>0</v>
      </c>
      <c r="N941" s="177">
        <v>0</v>
      </c>
      <c r="O941" s="177">
        <f>ROUND(E941*N941,2)</f>
        <v>0</v>
      </c>
      <c r="P941" s="177">
        <v>0</v>
      </c>
      <c r="Q941" s="177">
        <f>ROUND(E941*P941,2)</f>
        <v>0</v>
      </c>
      <c r="R941" s="179"/>
      <c r="S941" s="179" t="s">
        <v>184</v>
      </c>
      <c r="T941" s="180" t="s">
        <v>185</v>
      </c>
      <c r="U941" s="160">
        <v>0</v>
      </c>
      <c r="V941" s="160">
        <f>ROUND(E941*U941,2)</f>
        <v>0</v>
      </c>
      <c r="W941" s="160"/>
      <c r="X941" s="160" t="s">
        <v>166</v>
      </c>
      <c r="Y941" s="160" t="s">
        <v>167</v>
      </c>
      <c r="Z941" s="149"/>
      <c r="AA941" s="149"/>
      <c r="AB941" s="149"/>
      <c r="AC941" s="149"/>
      <c r="AD941" s="149"/>
      <c r="AE941" s="149"/>
      <c r="AF941" s="149"/>
      <c r="AG941" s="149" t="s">
        <v>168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2" x14ac:dyDescent="0.2">
      <c r="A942" s="156"/>
      <c r="B942" s="157"/>
      <c r="C942" s="192" t="s">
        <v>908</v>
      </c>
      <c r="D942" s="162"/>
      <c r="E942" s="163">
        <v>94.5</v>
      </c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60"/>
      <c r="Z942" s="149"/>
      <c r="AA942" s="149"/>
      <c r="AB942" s="149"/>
      <c r="AC942" s="149"/>
      <c r="AD942" s="149"/>
      <c r="AE942" s="149"/>
      <c r="AF942" s="149"/>
      <c r="AG942" s="149" t="s">
        <v>172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x14ac:dyDescent="0.2">
      <c r="A943" s="167" t="s">
        <v>158</v>
      </c>
      <c r="B943" s="168" t="s">
        <v>121</v>
      </c>
      <c r="C943" s="190" t="s">
        <v>122</v>
      </c>
      <c r="D943" s="169"/>
      <c r="E943" s="170"/>
      <c r="F943" s="171"/>
      <c r="G943" s="171">
        <f>SUMIF(AG944:AG944,"&lt;&gt;NOR",G944:G944)</f>
        <v>0</v>
      </c>
      <c r="H943" s="171"/>
      <c r="I943" s="171">
        <f>SUM(I944:I944)</f>
        <v>0</v>
      </c>
      <c r="J943" s="171"/>
      <c r="K943" s="171">
        <f>SUM(K944:K944)</f>
        <v>0</v>
      </c>
      <c r="L943" s="171"/>
      <c r="M943" s="171">
        <f>SUM(M944:M944)</f>
        <v>0</v>
      </c>
      <c r="N943" s="170"/>
      <c r="O943" s="170">
        <f>SUM(O944:O944)</f>
        <v>0</v>
      </c>
      <c r="P943" s="170"/>
      <c r="Q943" s="170">
        <f>SUM(Q944:Q944)</f>
        <v>0</v>
      </c>
      <c r="R943" s="171"/>
      <c r="S943" s="171"/>
      <c r="T943" s="172"/>
      <c r="U943" s="166"/>
      <c r="V943" s="166">
        <f>SUM(V944:V944)</f>
        <v>0</v>
      </c>
      <c r="W943" s="166"/>
      <c r="X943" s="166"/>
      <c r="Y943" s="166"/>
      <c r="AG943" t="s">
        <v>159</v>
      </c>
    </row>
    <row r="944" spans="1:60" outlineLevel="1" x14ac:dyDescent="0.2">
      <c r="A944" s="182">
        <v>169</v>
      </c>
      <c r="B944" s="183" t="s">
        <v>909</v>
      </c>
      <c r="C944" s="193" t="s">
        <v>910</v>
      </c>
      <c r="D944" s="184" t="s">
        <v>623</v>
      </c>
      <c r="E944" s="185">
        <v>1</v>
      </c>
      <c r="F944" s="186"/>
      <c r="G944" s="187">
        <f>ROUND(E944*F944,2)</f>
        <v>0</v>
      </c>
      <c r="H944" s="186"/>
      <c r="I944" s="187">
        <f>ROUND(E944*H944,2)</f>
        <v>0</v>
      </c>
      <c r="J944" s="186"/>
      <c r="K944" s="187">
        <f>ROUND(E944*J944,2)</f>
        <v>0</v>
      </c>
      <c r="L944" s="187">
        <v>21</v>
      </c>
      <c r="M944" s="187">
        <f>G944*(1+L944/100)</f>
        <v>0</v>
      </c>
      <c r="N944" s="185">
        <v>0</v>
      </c>
      <c r="O944" s="185">
        <f>ROUND(E944*N944,2)</f>
        <v>0</v>
      </c>
      <c r="P944" s="185">
        <v>0</v>
      </c>
      <c r="Q944" s="185">
        <f>ROUND(E944*P944,2)</f>
        <v>0</v>
      </c>
      <c r="R944" s="187"/>
      <c r="S944" s="187" t="s">
        <v>184</v>
      </c>
      <c r="T944" s="188" t="s">
        <v>185</v>
      </c>
      <c r="U944" s="160">
        <v>0</v>
      </c>
      <c r="V944" s="160">
        <f>ROUND(E944*U944,2)</f>
        <v>0</v>
      </c>
      <c r="W944" s="160"/>
      <c r="X944" s="160" t="s">
        <v>166</v>
      </c>
      <c r="Y944" s="160" t="s">
        <v>539</v>
      </c>
      <c r="Z944" s="149"/>
      <c r="AA944" s="149"/>
      <c r="AB944" s="149"/>
      <c r="AC944" s="149"/>
      <c r="AD944" s="149"/>
      <c r="AE944" s="149"/>
      <c r="AF944" s="149"/>
      <c r="AG944" s="149" t="s">
        <v>168</v>
      </c>
      <c r="AH944" s="149"/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x14ac:dyDescent="0.2">
      <c r="A945" s="167" t="s">
        <v>158</v>
      </c>
      <c r="B945" s="168" t="s">
        <v>123</v>
      </c>
      <c r="C945" s="190" t="s">
        <v>124</v>
      </c>
      <c r="D945" s="169"/>
      <c r="E945" s="170"/>
      <c r="F945" s="171"/>
      <c r="G945" s="171">
        <f>SUMIF(AG946:AG948,"&lt;&gt;NOR",G946:G948)</f>
        <v>0</v>
      </c>
      <c r="H945" s="171"/>
      <c r="I945" s="171">
        <f>SUM(I946:I948)</f>
        <v>0</v>
      </c>
      <c r="J945" s="171"/>
      <c r="K945" s="171">
        <f>SUM(K946:K948)</f>
        <v>0</v>
      </c>
      <c r="L945" s="171"/>
      <c r="M945" s="171">
        <f>SUM(M946:M948)</f>
        <v>0</v>
      </c>
      <c r="N945" s="170"/>
      <c r="O945" s="170">
        <f>SUM(O946:O948)</f>
        <v>0</v>
      </c>
      <c r="P945" s="170"/>
      <c r="Q945" s="170">
        <f>SUM(Q946:Q948)</f>
        <v>0</v>
      </c>
      <c r="R945" s="171"/>
      <c r="S945" s="171"/>
      <c r="T945" s="172"/>
      <c r="U945" s="166"/>
      <c r="V945" s="166">
        <f>SUM(V946:V948)</f>
        <v>0</v>
      </c>
      <c r="W945" s="166"/>
      <c r="X945" s="166"/>
      <c r="Y945" s="166"/>
      <c r="AG945" t="s">
        <v>159</v>
      </c>
    </row>
    <row r="946" spans="1:60" outlineLevel="1" x14ac:dyDescent="0.2">
      <c r="A946" s="182">
        <v>170</v>
      </c>
      <c r="B946" s="183" t="s">
        <v>911</v>
      </c>
      <c r="C946" s="193" t="s">
        <v>912</v>
      </c>
      <c r="D946" s="184" t="s">
        <v>623</v>
      </c>
      <c r="E946" s="185">
        <v>1</v>
      </c>
      <c r="F946" s="186"/>
      <c r="G946" s="187">
        <f>ROUND(E946*F946,2)</f>
        <v>0</v>
      </c>
      <c r="H946" s="186"/>
      <c r="I946" s="187">
        <f>ROUND(E946*H946,2)</f>
        <v>0</v>
      </c>
      <c r="J946" s="186"/>
      <c r="K946" s="187">
        <f>ROUND(E946*J946,2)</f>
        <v>0</v>
      </c>
      <c r="L946" s="187">
        <v>21</v>
      </c>
      <c r="M946" s="187">
        <f>G946*(1+L946/100)</f>
        <v>0</v>
      </c>
      <c r="N946" s="185">
        <v>0</v>
      </c>
      <c r="O946" s="185">
        <f>ROUND(E946*N946,2)</f>
        <v>0</v>
      </c>
      <c r="P946" s="185">
        <v>0</v>
      </c>
      <c r="Q946" s="185">
        <f>ROUND(E946*P946,2)</f>
        <v>0</v>
      </c>
      <c r="R946" s="187"/>
      <c r="S946" s="187" t="s">
        <v>184</v>
      </c>
      <c r="T946" s="188" t="s">
        <v>185</v>
      </c>
      <c r="U946" s="160">
        <v>0</v>
      </c>
      <c r="V946" s="160">
        <f>ROUND(E946*U946,2)</f>
        <v>0</v>
      </c>
      <c r="W946" s="160"/>
      <c r="X946" s="160" t="s">
        <v>166</v>
      </c>
      <c r="Y946" s="160" t="s">
        <v>539</v>
      </c>
      <c r="Z946" s="149"/>
      <c r="AA946" s="149"/>
      <c r="AB946" s="149"/>
      <c r="AC946" s="149"/>
      <c r="AD946" s="149"/>
      <c r="AE946" s="149"/>
      <c r="AF946" s="149"/>
      <c r="AG946" s="149" t="s">
        <v>168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82">
        <v>171</v>
      </c>
      <c r="B947" s="183" t="s">
        <v>913</v>
      </c>
      <c r="C947" s="193" t="s">
        <v>914</v>
      </c>
      <c r="D947" s="184" t="s">
        <v>623</v>
      </c>
      <c r="E947" s="185">
        <v>1</v>
      </c>
      <c r="F947" s="186"/>
      <c r="G947" s="187">
        <f>ROUND(E947*F947,2)</f>
        <v>0</v>
      </c>
      <c r="H947" s="186"/>
      <c r="I947" s="187">
        <f>ROUND(E947*H947,2)</f>
        <v>0</v>
      </c>
      <c r="J947" s="186"/>
      <c r="K947" s="187">
        <f>ROUND(E947*J947,2)</f>
        <v>0</v>
      </c>
      <c r="L947" s="187">
        <v>21</v>
      </c>
      <c r="M947" s="187">
        <f>G947*(1+L947/100)</f>
        <v>0</v>
      </c>
      <c r="N947" s="185">
        <v>0</v>
      </c>
      <c r="O947" s="185">
        <f>ROUND(E947*N947,2)</f>
        <v>0</v>
      </c>
      <c r="P947" s="185">
        <v>0</v>
      </c>
      <c r="Q947" s="185">
        <f>ROUND(E947*P947,2)</f>
        <v>0</v>
      </c>
      <c r="R947" s="187"/>
      <c r="S947" s="187" t="s">
        <v>184</v>
      </c>
      <c r="T947" s="188" t="s">
        <v>185</v>
      </c>
      <c r="U947" s="160">
        <v>0</v>
      </c>
      <c r="V947" s="160">
        <f>ROUND(E947*U947,2)</f>
        <v>0</v>
      </c>
      <c r="W947" s="160"/>
      <c r="X947" s="160" t="s">
        <v>166</v>
      </c>
      <c r="Y947" s="160" t="s">
        <v>539</v>
      </c>
      <c r="Z947" s="149"/>
      <c r="AA947" s="149"/>
      <c r="AB947" s="149"/>
      <c r="AC947" s="149"/>
      <c r="AD947" s="149"/>
      <c r="AE947" s="149"/>
      <c r="AF947" s="149"/>
      <c r="AG947" s="149" t="s">
        <v>168</v>
      </c>
      <c r="AH947" s="149"/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82">
        <v>172</v>
      </c>
      <c r="B948" s="183" t="s">
        <v>915</v>
      </c>
      <c r="C948" s="193" t="s">
        <v>916</v>
      </c>
      <c r="D948" s="184" t="s">
        <v>623</v>
      </c>
      <c r="E948" s="185">
        <v>1</v>
      </c>
      <c r="F948" s="186"/>
      <c r="G948" s="187">
        <f>ROUND(E948*F948,2)</f>
        <v>0</v>
      </c>
      <c r="H948" s="186"/>
      <c r="I948" s="187">
        <f>ROUND(E948*H948,2)</f>
        <v>0</v>
      </c>
      <c r="J948" s="186"/>
      <c r="K948" s="187">
        <f>ROUND(E948*J948,2)</f>
        <v>0</v>
      </c>
      <c r="L948" s="187">
        <v>21</v>
      </c>
      <c r="M948" s="187">
        <f>G948*(1+L948/100)</f>
        <v>0</v>
      </c>
      <c r="N948" s="185">
        <v>0</v>
      </c>
      <c r="O948" s="185">
        <f>ROUND(E948*N948,2)</f>
        <v>0</v>
      </c>
      <c r="P948" s="185">
        <v>0</v>
      </c>
      <c r="Q948" s="185">
        <f>ROUND(E948*P948,2)</f>
        <v>0</v>
      </c>
      <c r="R948" s="187"/>
      <c r="S948" s="187" t="s">
        <v>184</v>
      </c>
      <c r="T948" s="188" t="s">
        <v>185</v>
      </c>
      <c r="U948" s="160">
        <v>0</v>
      </c>
      <c r="V948" s="160">
        <f>ROUND(E948*U948,2)</f>
        <v>0</v>
      </c>
      <c r="W948" s="160"/>
      <c r="X948" s="160" t="s">
        <v>166</v>
      </c>
      <c r="Y948" s="160" t="s">
        <v>539</v>
      </c>
      <c r="Z948" s="149"/>
      <c r="AA948" s="149"/>
      <c r="AB948" s="149"/>
      <c r="AC948" s="149"/>
      <c r="AD948" s="149"/>
      <c r="AE948" s="149"/>
      <c r="AF948" s="149"/>
      <c r="AG948" s="149" t="s">
        <v>168</v>
      </c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x14ac:dyDescent="0.2">
      <c r="A949" s="167" t="s">
        <v>158</v>
      </c>
      <c r="B949" s="168" t="s">
        <v>125</v>
      </c>
      <c r="C949" s="190" t="s">
        <v>126</v>
      </c>
      <c r="D949" s="169"/>
      <c r="E949" s="170"/>
      <c r="F949" s="171"/>
      <c r="G949" s="171">
        <f>SUMIF(AG950:AG953,"&lt;&gt;NOR",G950:G953)</f>
        <v>0</v>
      </c>
      <c r="H949" s="171"/>
      <c r="I949" s="171">
        <f>SUM(I950:I953)</f>
        <v>0</v>
      </c>
      <c r="J949" s="171"/>
      <c r="K949" s="171">
        <f>SUM(K950:K953)</f>
        <v>0</v>
      </c>
      <c r="L949" s="171"/>
      <c r="M949" s="171">
        <f>SUM(M950:M953)</f>
        <v>0</v>
      </c>
      <c r="N949" s="170"/>
      <c r="O949" s="170">
        <f>SUM(O950:O953)</f>
        <v>0</v>
      </c>
      <c r="P949" s="170"/>
      <c r="Q949" s="170">
        <f>SUM(Q950:Q953)</f>
        <v>0</v>
      </c>
      <c r="R949" s="171"/>
      <c r="S949" s="171"/>
      <c r="T949" s="172"/>
      <c r="U949" s="166"/>
      <c r="V949" s="166">
        <f>SUM(V950:V953)</f>
        <v>0</v>
      </c>
      <c r="W949" s="166"/>
      <c r="X949" s="166"/>
      <c r="Y949" s="166"/>
      <c r="AG949" t="s">
        <v>159</v>
      </c>
    </row>
    <row r="950" spans="1:60" ht="22.5" outlineLevel="1" x14ac:dyDescent="0.2">
      <c r="A950" s="174">
        <v>173</v>
      </c>
      <c r="B950" s="175" t="s">
        <v>917</v>
      </c>
      <c r="C950" s="191" t="s">
        <v>918</v>
      </c>
      <c r="D950" s="176" t="s">
        <v>229</v>
      </c>
      <c r="E950" s="177">
        <v>0.63</v>
      </c>
      <c r="F950" s="178"/>
      <c r="G950" s="179">
        <f>ROUND(E950*F950,2)</f>
        <v>0</v>
      </c>
      <c r="H950" s="178"/>
      <c r="I950" s="179">
        <f>ROUND(E950*H950,2)</f>
        <v>0</v>
      </c>
      <c r="J950" s="178"/>
      <c r="K950" s="179">
        <f>ROUND(E950*J950,2)</f>
        <v>0</v>
      </c>
      <c r="L950" s="179">
        <v>21</v>
      </c>
      <c r="M950" s="179">
        <f>G950*(1+L950/100)</f>
        <v>0</v>
      </c>
      <c r="N950" s="177">
        <v>0</v>
      </c>
      <c r="O950" s="177">
        <f>ROUND(E950*N950,2)</f>
        <v>0</v>
      </c>
      <c r="P950" s="177">
        <v>0</v>
      </c>
      <c r="Q950" s="177">
        <f>ROUND(E950*P950,2)</f>
        <v>0</v>
      </c>
      <c r="R950" s="179"/>
      <c r="S950" s="179" t="s">
        <v>184</v>
      </c>
      <c r="T950" s="180" t="s">
        <v>185</v>
      </c>
      <c r="U950" s="160">
        <v>0</v>
      </c>
      <c r="V950" s="160">
        <f>ROUND(E950*U950,2)</f>
        <v>0</v>
      </c>
      <c r="W950" s="160"/>
      <c r="X950" s="160" t="s">
        <v>166</v>
      </c>
      <c r="Y950" s="160" t="s">
        <v>167</v>
      </c>
      <c r="Z950" s="149"/>
      <c r="AA950" s="149"/>
      <c r="AB950" s="149"/>
      <c r="AC950" s="149"/>
      <c r="AD950" s="149"/>
      <c r="AE950" s="149"/>
      <c r="AF950" s="149"/>
      <c r="AG950" s="149" t="s">
        <v>168</v>
      </c>
      <c r="AH950" s="149"/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2" x14ac:dyDescent="0.2">
      <c r="A951" s="156"/>
      <c r="B951" s="157"/>
      <c r="C951" s="192" t="s">
        <v>624</v>
      </c>
      <c r="D951" s="162"/>
      <c r="E951" s="163">
        <v>0.63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60"/>
      <c r="Z951" s="149"/>
      <c r="AA951" s="149"/>
      <c r="AB951" s="149"/>
      <c r="AC951" s="149"/>
      <c r="AD951" s="149"/>
      <c r="AE951" s="149"/>
      <c r="AF951" s="149"/>
      <c r="AG951" s="149" t="s">
        <v>172</v>
      </c>
      <c r="AH951" s="149">
        <v>0</v>
      </c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ht="22.5" outlineLevel="1" x14ac:dyDescent="0.2">
      <c r="A952" s="174">
        <v>174</v>
      </c>
      <c r="B952" s="175" t="s">
        <v>919</v>
      </c>
      <c r="C952" s="191" t="s">
        <v>920</v>
      </c>
      <c r="D952" s="176" t="s">
        <v>229</v>
      </c>
      <c r="E952" s="177">
        <v>0.63</v>
      </c>
      <c r="F952" s="178"/>
      <c r="G952" s="179">
        <f>ROUND(E952*F952,2)</f>
        <v>0</v>
      </c>
      <c r="H952" s="178"/>
      <c r="I952" s="179">
        <f>ROUND(E952*H952,2)</f>
        <v>0</v>
      </c>
      <c r="J952" s="178"/>
      <c r="K952" s="179">
        <f>ROUND(E952*J952,2)</f>
        <v>0</v>
      </c>
      <c r="L952" s="179">
        <v>21</v>
      </c>
      <c r="M952" s="179">
        <f>G952*(1+L952/100)</f>
        <v>0</v>
      </c>
      <c r="N952" s="177">
        <v>0</v>
      </c>
      <c r="O952" s="177">
        <f>ROUND(E952*N952,2)</f>
        <v>0</v>
      </c>
      <c r="P952" s="177">
        <v>0</v>
      </c>
      <c r="Q952" s="177">
        <f>ROUND(E952*P952,2)</f>
        <v>0</v>
      </c>
      <c r="R952" s="179"/>
      <c r="S952" s="179" t="s">
        <v>184</v>
      </c>
      <c r="T952" s="180" t="s">
        <v>185</v>
      </c>
      <c r="U952" s="160">
        <v>0</v>
      </c>
      <c r="V952" s="160">
        <f>ROUND(E952*U952,2)</f>
        <v>0</v>
      </c>
      <c r="W952" s="160"/>
      <c r="X952" s="160" t="s">
        <v>166</v>
      </c>
      <c r="Y952" s="160" t="s">
        <v>167</v>
      </c>
      <c r="Z952" s="149"/>
      <c r="AA952" s="149"/>
      <c r="AB952" s="149"/>
      <c r="AC952" s="149"/>
      <c r="AD952" s="149"/>
      <c r="AE952" s="149"/>
      <c r="AF952" s="149"/>
      <c r="AG952" s="149" t="s">
        <v>168</v>
      </c>
      <c r="AH952" s="149"/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2" x14ac:dyDescent="0.2">
      <c r="A953" s="156"/>
      <c r="B953" s="157"/>
      <c r="C953" s="192" t="s">
        <v>624</v>
      </c>
      <c r="D953" s="162"/>
      <c r="E953" s="163">
        <v>0.63</v>
      </c>
      <c r="F953" s="160"/>
      <c r="G953" s="160"/>
      <c r="H953" s="160"/>
      <c r="I953" s="160"/>
      <c r="J953" s="160"/>
      <c r="K953" s="160"/>
      <c r="L953" s="160"/>
      <c r="M953" s="160"/>
      <c r="N953" s="159"/>
      <c r="O953" s="159"/>
      <c r="P953" s="159"/>
      <c r="Q953" s="159"/>
      <c r="R953" s="160"/>
      <c r="S953" s="160"/>
      <c r="T953" s="160"/>
      <c r="U953" s="160"/>
      <c r="V953" s="160"/>
      <c r="W953" s="160"/>
      <c r="X953" s="160"/>
      <c r="Y953" s="160"/>
      <c r="Z953" s="149"/>
      <c r="AA953" s="149"/>
      <c r="AB953" s="149"/>
      <c r="AC953" s="149"/>
      <c r="AD953" s="149"/>
      <c r="AE953" s="149"/>
      <c r="AF953" s="149"/>
      <c r="AG953" s="149" t="s">
        <v>172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x14ac:dyDescent="0.2">
      <c r="A954" s="167" t="s">
        <v>158</v>
      </c>
      <c r="B954" s="168" t="s">
        <v>127</v>
      </c>
      <c r="C954" s="190" t="s">
        <v>128</v>
      </c>
      <c r="D954" s="169"/>
      <c r="E954" s="170"/>
      <c r="F954" s="171"/>
      <c r="G954" s="171">
        <f>SUMIF(AG955:AG955,"&lt;&gt;NOR",G955:G955)</f>
        <v>0</v>
      </c>
      <c r="H954" s="171"/>
      <c r="I954" s="171">
        <f>SUM(I955:I955)</f>
        <v>0</v>
      </c>
      <c r="J954" s="171"/>
      <c r="K954" s="171">
        <f>SUM(K955:K955)</f>
        <v>0</v>
      </c>
      <c r="L954" s="171"/>
      <c r="M954" s="171">
        <f>SUM(M955:M955)</f>
        <v>0</v>
      </c>
      <c r="N954" s="170"/>
      <c r="O954" s="170">
        <f>SUM(O955:O955)</f>
        <v>0</v>
      </c>
      <c r="P954" s="170"/>
      <c r="Q954" s="170">
        <f>SUM(Q955:Q955)</f>
        <v>0</v>
      </c>
      <c r="R954" s="171"/>
      <c r="S954" s="171"/>
      <c r="T954" s="172"/>
      <c r="U954" s="166"/>
      <c r="V954" s="166">
        <f>SUM(V955:V955)</f>
        <v>0</v>
      </c>
      <c r="W954" s="166"/>
      <c r="X954" s="166"/>
      <c r="Y954" s="166"/>
      <c r="AG954" t="s">
        <v>159</v>
      </c>
    </row>
    <row r="955" spans="1:60" outlineLevel="1" x14ac:dyDescent="0.2">
      <c r="A955" s="174">
        <v>175</v>
      </c>
      <c r="B955" s="175" t="s">
        <v>921</v>
      </c>
      <c r="C955" s="191" t="s">
        <v>922</v>
      </c>
      <c r="D955" s="176" t="s">
        <v>623</v>
      </c>
      <c r="E955" s="177">
        <v>1</v>
      </c>
      <c r="F955" s="178"/>
      <c r="G955" s="179">
        <f>ROUND(E955*F955,2)</f>
        <v>0</v>
      </c>
      <c r="H955" s="178"/>
      <c r="I955" s="179">
        <f>ROUND(E955*H955,2)</f>
        <v>0</v>
      </c>
      <c r="J955" s="178"/>
      <c r="K955" s="179">
        <f>ROUND(E955*J955,2)</f>
        <v>0</v>
      </c>
      <c r="L955" s="179">
        <v>21</v>
      </c>
      <c r="M955" s="179">
        <f>G955*(1+L955/100)</f>
        <v>0</v>
      </c>
      <c r="N955" s="177">
        <v>0</v>
      </c>
      <c r="O955" s="177">
        <f>ROUND(E955*N955,2)</f>
        <v>0</v>
      </c>
      <c r="P955" s="177">
        <v>0</v>
      </c>
      <c r="Q955" s="177">
        <f>ROUND(E955*P955,2)</f>
        <v>0</v>
      </c>
      <c r="R955" s="179"/>
      <c r="S955" s="179" t="s">
        <v>184</v>
      </c>
      <c r="T955" s="180" t="s">
        <v>185</v>
      </c>
      <c r="U955" s="160">
        <v>0</v>
      </c>
      <c r="V955" s="160">
        <f>ROUND(E955*U955,2)</f>
        <v>0</v>
      </c>
      <c r="W955" s="160"/>
      <c r="X955" s="160" t="s">
        <v>166</v>
      </c>
      <c r="Y955" s="160" t="s">
        <v>539</v>
      </c>
      <c r="Z955" s="149"/>
      <c r="AA955" s="149"/>
      <c r="AB955" s="149"/>
      <c r="AC955" s="149"/>
      <c r="AD955" s="149"/>
      <c r="AE955" s="149"/>
      <c r="AF955" s="149"/>
      <c r="AG955" s="149" t="s">
        <v>168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x14ac:dyDescent="0.2">
      <c r="A956" s="3"/>
      <c r="B956" s="4"/>
      <c r="C956" s="196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AE956">
        <v>15</v>
      </c>
      <c r="AF956">
        <v>21</v>
      </c>
      <c r="AG956" t="s">
        <v>144</v>
      </c>
    </row>
    <row r="957" spans="1:60" x14ac:dyDescent="0.2">
      <c r="A957" s="152"/>
      <c r="B957" s="153" t="s">
        <v>29</v>
      </c>
      <c r="C957" s="197"/>
      <c r="D957" s="154"/>
      <c r="E957" s="155"/>
      <c r="F957" s="155"/>
      <c r="G957" s="173">
        <f>G8+G42+G88+G144+G190+G224+G313+G435+G449+G452+G483+G488+G569+G574+G576+G599+G601+G603+G649+G693+G713+G761+G771+G803+G814+G936+G943+G945+G949+G954</f>
        <v>0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AE957">
        <f>SUMIF(L7:L955,AE956,G7:G955)</f>
        <v>0</v>
      </c>
      <c r="AF957">
        <f>SUMIF(L7:L955,AF956,G7:G955)</f>
        <v>0</v>
      </c>
      <c r="AG957" t="s">
        <v>923</v>
      </c>
    </row>
    <row r="958" spans="1:60" x14ac:dyDescent="0.2">
      <c r="C958" s="198"/>
      <c r="D958" s="10"/>
      <c r="AG958" t="s">
        <v>926</v>
      </c>
    </row>
    <row r="959" spans="1:60" x14ac:dyDescent="0.2">
      <c r="D959" s="10"/>
    </row>
    <row r="960" spans="1:60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O75zN973dWe+V0Th1olLeevmhvtdHJB4ywJil5d71lqSlMoqCy5/s5BnQ9onU6t08hGQjDB3bXwYtxSjjkM6g==" saltValue="tOuV+gpAsYC6jwFP4/XGsA==" spinCount="100000" sheet="1" formatRows="0"/>
  <mergeCells count="73">
    <mergeCell ref="C805:G805"/>
    <mergeCell ref="C720:G720"/>
    <mergeCell ref="C752:G752"/>
    <mergeCell ref="C756:G756"/>
    <mergeCell ref="C763:G763"/>
    <mergeCell ref="C770:G770"/>
    <mergeCell ref="C773:G773"/>
    <mergeCell ref="C715:G715"/>
    <mergeCell ref="C487:G487"/>
    <mergeCell ref="C502:G502"/>
    <mergeCell ref="C560:G560"/>
    <mergeCell ref="C564:G564"/>
    <mergeCell ref="C590:G590"/>
    <mergeCell ref="C594:G594"/>
    <mergeCell ref="C648:G648"/>
    <mergeCell ref="C651:G651"/>
    <mergeCell ref="C692:G692"/>
    <mergeCell ref="C703:G703"/>
    <mergeCell ref="C712:G712"/>
    <mergeCell ref="C482:G482"/>
    <mergeCell ref="C315:G315"/>
    <mergeCell ref="C368:G368"/>
    <mergeCell ref="C388:G388"/>
    <mergeCell ref="C389:G389"/>
    <mergeCell ref="C393:G393"/>
    <mergeCell ref="C394:G394"/>
    <mergeCell ref="C399:G399"/>
    <mergeCell ref="C400:G400"/>
    <mergeCell ref="C420:G420"/>
    <mergeCell ref="C445:G445"/>
    <mergeCell ref="C451:G451"/>
    <mergeCell ref="C306:G306"/>
    <mergeCell ref="C177:G177"/>
    <mergeCell ref="C178:G178"/>
    <mergeCell ref="C184:G184"/>
    <mergeCell ref="C185:G185"/>
    <mergeCell ref="C186:G186"/>
    <mergeCell ref="C187:G187"/>
    <mergeCell ref="C188:G188"/>
    <mergeCell ref="C205:G205"/>
    <mergeCell ref="C208:G208"/>
    <mergeCell ref="C213:G213"/>
    <mergeCell ref="C220:G220"/>
    <mergeCell ref="C169:G169"/>
    <mergeCell ref="C127:G127"/>
    <mergeCell ref="C131:G131"/>
    <mergeCell ref="C132:G132"/>
    <mergeCell ref="C135:G135"/>
    <mergeCell ref="C136:G136"/>
    <mergeCell ref="C141:G141"/>
    <mergeCell ref="C142:G142"/>
    <mergeCell ref="C146:G146"/>
    <mergeCell ref="C147:G147"/>
    <mergeCell ref="C155:G155"/>
    <mergeCell ref="C161:G161"/>
    <mergeCell ref="C126:G126"/>
    <mergeCell ref="C44:G44"/>
    <mergeCell ref="C45:G45"/>
    <mergeCell ref="C46:G46"/>
    <mergeCell ref="C47:G47"/>
    <mergeCell ref="C90:G90"/>
    <mergeCell ref="C95:G95"/>
    <mergeCell ref="C100:G100"/>
    <mergeCell ref="C101:G101"/>
    <mergeCell ref="C110:G110"/>
    <mergeCell ref="C111:G111"/>
    <mergeCell ref="C122:G122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D.1 - 3R - SPOL.VÝUK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D.1 - 3R - SPOL.VÝUK Pol'!Názvy_tisku</vt:lpstr>
      <vt:lpstr>oadresa</vt:lpstr>
      <vt:lpstr>Stavba!Objednatel</vt:lpstr>
      <vt:lpstr>Stavba!Objekt</vt:lpstr>
      <vt:lpstr>'SO 01 D.1 - 3R - SPOL.VÝUK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2019-03-19T12:27:02Z</cp:lastPrinted>
  <dcterms:created xsi:type="dcterms:W3CDTF">2009-04-08T07:15:50Z</dcterms:created>
  <dcterms:modified xsi:type="dcterms:W3CDTF">2023-06-13T13:15:03Z</dcterms:modified>
</cp:coreProperties>
</file>