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OP JAK/OP JAK ERDF studenti se SP/Veřejné zakázky/Zpřístupnění objektu HF/Realizace/Priloha_3_Projektova_dokumentace_pro_provadeni_stavby/Výkaz výměr/"/>
    </mc:Choice>
  </mc:AlternateContent>
  <xr:revisionPtr revIDLastSave="16" documentId="13_ncr:1_{8CF54D08-B9CE-42F5-B9D4-B5B4CABF5F36}" xr6:coauthVersionLast="47" xr6:coauthVersionMax="47" xr10:uidLastSave="{577424B8-D1DE-4F3F-84D2-966775C10712}"/>
  <bookViews>
    <workbookView xWindow="-120" yWindow="-120" windowWidth="29040" windowHeight="15840" activeTab="1" xr2:uid="{D4AD8E8D-956C-4D35-9B40-85516B218F7A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C11" i="3" s="1"/>
  <c r="C9" i="3"/>
  <c r="C4" i="3"/>
  <c r="B4" i="3"/>
  <c r="B7" i="3" s="1"/>
  <c r="B3" i="3"/>
  <c r="H28" i="2"/>
  <c r="I27" i="2"/>
  <c r="H27" i="2"/>
  <c r="G27" i="2"/>
  <c r="E27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H19" i="2"/>
  <c r="G19" i="2"/>
  <c r="G29" i="2" s="1"/>
  <c r="C6" i="3" s="1"/>
  <c r="E19" i="2"/>
  <c r="I18" i="2"/>
  <c r="H18" i="2"/>
  <c r="G18" i="2"/>
  <c r="E18" i="2"/>
  <c r="I17" i="2"/>
  <c r="H17" i="2"/>
  <c r="G17" i="2"/>
  <c r="E17" i="2"/>
  <c r="I16" i="2"/>
  <c r="H16" i="2"/>
  <c r="G16" i="2"/>
  <c r="E16" i="2"/>
  <c r="I14" i="2"/>
  <c r="H14" i="2"/>
  <c r="G14" i="2"/>
  <c r="E14" i="2"/>
  <c r="I13" i="2"/>
  <c r="H13" i="2"/>
  <c r="G13" i="2"/>
  <c r="E13" i="2"/>
  <c r="I11" i="2"/>
  <c r="H11" i="2"/>
  <c r="G11" i="2"/>
  <c r="E11" i="2"/>
  <c r="I9" i="2"/>
  <c r="H9" i="2"/>
  <c r="G9" i="2"/>
  <c r="E9" i="2"/>
  <c r="I7" i="2"/>
  <c r="H7" i="2"/>
  <c r="G7" i="2"/>
  <c r="E7" i="2"/>
  <c r="I5" i="2"/>
  <c r="H5" i="2"/>
  <c r="G5" i="2"/>
  <c r="E5" i="2"/>
  <c r="H4" i="2"/>
  <c r="G4" i="2"/>
  <c r="E4" i="2"/>
  <c r="I4" i="2" s="1"/>
  <c r="I3" i="2"/>
  <c r="H3" i="2"/>
  <c r="G3" i="2"/>
  <c r="E3" i="2"/>
  <c r="E28" i="2" l="1"/>
  <c r="I28" i="2" s="1"/>
  <c r="I29" i="2" s="1"/>
  <c r="I19" i="2"/>
  <c r="B12" i="3"/>
  <c r="E29" i="2" l="1"/>
  <c r="C5" i="3" s="1"/>
  <c r="C8" i="3" l="1"/>
  <c r="C7" i="3"/>
  <c r="C12" i="3" l="1"/>
  <c r="C15" i="3"/>
  <c r="C13" i="3" l="1"/>
  <c r="C19" i="3"/>
  <c r="C20" i="3"/>
  <c r="C14" i="3"/>
  <c r="C16" i="3"/>
  <c r="C22" i="3" s="1"/>
  <c r="C21" i="3" l="1"/>
  <c r="C24" i="3" s="1"/>
</calcChain>
</file>

<file path=xl/sharedStrings.xml><?xml version="1.0" encoding="utf-8"?>
<sst xmlns="http://schemas.openxmlformats.org/spreadsheetml/2006/main" count="156" uniqueCount="108">
  <si>
    <t>Název</t>
  </si>
  <si>
    <t>Hodnota</t>
  </si>
  <si>
    <t>Nadpis rekapitulace</t>
  </si>
  <si>
    <t>Seznam prací a dodávek elektrotechnických zařízení</t>
  </si>
  <si>
    <t>Akce</t>
  </si>
  <si>
    <t>Stavební úpravy 1.NP a posluchárny 205 objektu Hudební fakulty
JAMU Janáčkova akademie múzických umnění Komenského nám. 609/6</t>
  </si>
  <si>
    <t>Projekt</t>
  </si>
  <si>
    <t>D.1.4. Technika prostředí staveb
D.1.4.4 - Elektroinstalace - PLOŠINY</t>
  </si>
  <si>
    <t>Investor</t>
  </si>
  <si>
    <t>Janáčkova akademie múzických umnění Beethovenova 650/2 Brno</t>
  </si>
  <si>
    <t>Z. č.</t>
  </si>
  <si>
    <t>1551/24</t>
  </si>
  <si>
    <t>A. č.</t>
  </si>
  <si>
    <t/>
  </si>
  <si>
    <t>Smlouva</t>
  </si>
  <si>
    <t>Vypracoval</t>
  </si>
  <si>
    <t>Bohumil Slezák</t>
  </si>
  <si>
    <t>Kontroloval</t>
  </si>
  <si>
    <t>Ing. Radek Tesař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</si>
  <si>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</si>
  <si>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</si>
  <si>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</si>
  <si>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</si>
  <si>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</si>
  <si>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</si>
  <si>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</si>
  <si>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</si>
  <si>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</si>
  <si>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</si>
  <si>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</si>
  <si>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</si>
  <si>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</si>
  <si>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</si>
  <si>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</si>
  <si>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</si>
  <si>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</si>
  <si>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</si>
  <si>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</si>
  <si>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</si>
  <si>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</si>
  <si>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</si>
  <si>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</si>
  <si>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</si>
  <si>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</si>
  <si>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</si>
  <si>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</si>
  <si>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</si>
  <si>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</si>
  <si>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</si>
  <si>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</si>
  <si>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</si>
  <si>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</si>
  <si>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</si>
  <si>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</si>
  <si>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KP 68/2_KA KRABICE PŘÍSTROJOVÁ</t>
  </si>
  <si>
    <t>ks</t>
  </si>
  <si>
    <t>2031 M 15 FS Příchytka OBO-GRIP 15, oceloplech, FS</t>
  </si>
  <si>
    <t>LHD 40X20HF_HD LIŠTA HRANATÁ HF (2m/ks)</t>
  </si>
  <si>
    <t>Rozvodnice Kaedra</t>
  </si>
  <si>
    <t>Kaedra 4 mod. mini Kaedra - pro modulární přístroje - 4 mod. - svorkovnice</t>
  </si>
  <si>
    <t>iC60H</t>
  </si>
  <si>
    <t>iC60H 1P 10A B Jistič iC60H 1P 10A B</t>
  </si>
  <si>
    <t>Rozvodnice Pragma</t>
  </si>
  <si>
    <t>Mini Opale, nás. 2 mod. Rozvodnice Mini Opale, nástěnná montáž, bez dveří, 2 mod.</t>
  </si>
  <si>
    <t>SILOVÉ KABELY S MALÝM MNOŽSTVÍM UVOLNĚNÉHO TEPLA PŘI POŽÁRU</t>
  </si>
  <si>
    <t>PRAFlaSafe X-J 3x1,5 RE , pevně</t>
  </si>
  <si>
    <t>m</t>
  </si>
  <si>
    <t>PRAFlaSafe X 1x6 RE Z/Ž</t>
  </si>
  <si>
    <t>HODINOVE ZUCTOVACI SAZBY A NEZATŘÍDĚNÉ POLOŽKY</t>
  </si>
  <si>
    <t>Demontáž stávajícího boxu, svítidla, 2x zásuvka 230V/16A, 1x zásvuka 400V/16A; ACS/PZS systému</t>
  </si>
  <si>
    <t>hod</t>
  </si>
  <si>
    <t>Zpětná montáž stávajícího boxu, svítidla, 2x zásuvka 230V/16A, 1x zásvuka 400V/16A; ACS/PZS systému (do posunuté pozice)</t>
  </si>
  <si>
    <t>Drobný nespecifikovaný materiál pro potřeby montáže a úplnou funkčnost díla(vruty, šrouby, hmoždinky, dutinky, záslepky, koncovky, stahovací pásky apod.)</t>
  </si>
  <si>
    <t>kmpl</t>
  </si>
  <si>
    <t>Drobné stavební práce, sekání drážek a kapes, zapravení</t>
  </si>
  <si>
    <t xml:space="preserve"> Uprava stavajiciho rozvaděče, vč. úpravy plechových dílů a krytů</t>
  </si>
  <si>
    <t xml:space="preserve"> Montaz a práce s montáží (ukončování kabelů a vodičů, popis kabelů apod.)</t>
  </si>
  <si>
    <t>Vyhledani pripojovacích míst</t>
  </si>
  <si>
    <t>Koordinace prací s ostatními profesemi</t>
  </si>
  <si>
    <t xml:space="preserve"> Napojeni na stavajici zarizeni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</si>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</sst>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䜀溇단ɭ☸â_x0008_"/>
      <charset val="238"/>
    </font>
    <font>
      <b/>
      <sz val="11"/>
      <color rgb="FF000000"/>
      <name val="敓潧⁥䥕䜀溇단ɭ☸â_x0008_"/>
      <charset val="238"/>
    </font>
    <font>
      <b/>
      <sz val="10"/>
      <color rgb="FF000000"/>
      <name val="敓潧⁥䥕䜀溇단ɭ☸â_x0008_"/>
      <charset val="238"/>
    </font>
    <font>
      <b/>
      <sz val="9"/>
      <color rgb="FF000000"/>
      <name val="敓潧⁥䥕䜀溇단ɭ☸â_x0008_"/>
      <charset val="238"/>
    </font>
    <font>
      <b/>
      <u/>
      <sz val="10"/>
      <color rgb="FF000000"/>
      <name val="敓潧⁥䥕䜀溇단ɭ☸â_x0008_"/>
      <charset val="238"/>
    </font>
    <font>
      <b/>
      <i/>
      <u/>
      <sz val="10"/>
      <color rgb="FF000000"/>
      <name val="敓潧⁥䥕䜀溇단ɭ☸â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75E0-F6DF-4B6F-AE56-9D4D0E8DAD7E}">
  <dimension ref="A1:D24"/>
  <sheetViews>
    <sheetView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hidden="1" customWidth="1"/>
  </cols>
  <sheetData>
    <row r="1" spans="1:4">
      <c r="A1" s="2" t="s">
        <v>0</v>
      </c>
      <c r="B1" s="11" t="s">
        <v>85</v>
      </c>
      <c r="C1" s="11" t="s">
        <v>86</v>
      </c>
      <c r="D1" s="3"/>
    </row>
    <row r="2" spans="1:4">
      <c r="A2" s="6" t="s">
        <v>87</v>
      </c>
      <c r="B2" s="18"/>
      <c r="C2" s="18"/>
      <c r="D2" s="3"/>
    </row>
    <row r="3" spans="1:4">
      <c r="A3" s="7" t="s">
        <v>88</v>
      </c>
      <c r="B3" s="13">
        <f>0</f>
        <v>0</v>
      </c>
      <c r="C3" s="13"/>
      <c r="D3" s="3"/>
    </row>
    <row r="4" spans="1:4">
      <c r="A4" s="7" t="s">
        <v>89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7" t="s">
        <v>90</v>
      </c>
      <c r="B5" s="13"/>
      <c r="C5" s="13">
        <f>(Rozpočet!E29) + 0</f>
        <v>0</v>
      </c>
      <c r="D5" s="3"/>
    </row>
    <row r="6" spans="1:4">
      <c r="A6" s="7" t="s">
        <v>91</v>
      </c>
      <c r="B6" s="13"/>
      <c r="C6" s="13">
        <f>0 + (Rozpočet!G29) + 0</f>
        <v>0</v>
      </c>
      <c r="D6" s="3"/>
    </row>
    <row r="7" spans="1:4">
      <c r="A7" s="8" t="s">
        <v>92</v>
      </c>
      <c r="B7" s="19">
        <f>B3 + B4</f>
        <v>0</v>
      </c>
      <c r="C7" s="19">
        <f>C3 + C4 + C5 + C6</f>
        <v>0</v>
      </c>
      <c r="D7" s="3"/>
    </row>
    <row r="8" spans="1:4">
      <c r="A8" s="7" t="s">
        <v>93</v>
      </c>
      <c r="B8" s="13"/>
      <c r="C8" s="13">
        <f>(C5 + C6) * Parametry!B18 / 100</f>
        <v>0</v>
      </c>
      <c r="D8" s="3"/>
    </row>
    <row r="9" spans="1:4">
      <c r="A9" s="7" t="s">
        <v>94</v>
      </c>
      <c r="B9" s="13"/>
      <c r="C9" s="13">
        <f>0 + 0</f>
        <v>0</v>
      </c>
      <c r="D9" s="3"/>
    </row>
    <row r="10" spans="1:4">
      <c r="A10" s="7" t="s">
        <v>95</v>
      </c>
      <c r="B10" s="13"/>
      <c r="C10" s="13">
        <f>0 + 0</f>
        <v>0</v>
      </c>
      <c r="D10" s="3"/>
    </row>
    <row r="11" spans="1:4">
      <c r="A11" s="7" t="s">
        <v>96</v>
      </c>
      <c r="B11" s="13"/>
      <c r="C11" s="13">
        <f>(C9 + C10) * Parametry!B19 / 100</f>
        <v>0</v>
      </c>
      <c r="D11" s="3"/>
    </row>
    <row r="12" spans="1:4">
      <c r="A12" s="8" t="s">
        <v>97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98</v>
      </c>
      <c r="B13" s="13"/>
      <c r="C13" s="13">
        <f>(B12 + C12) * Parametry!B20 / 100</f>
        <v>0</v>
      </c>
      <c r="D13" s="3"/>
    </row>
    <row r="14" spans="1:4">
      <c r="A14" s="7" t="s">
        <v>99</v>
      </c>
      <c r="B14" s="13"/>
      <c r="C14" s="13">
        <f>(B12 + C12) * Parametry!B21 / 100</f>
        <v>0</v>
      </c>
      <c r="D14" s="3"/>
    </row>
    <row r="15" spans="1:4">
      <c r="A15" s="7" t="s">
        <v>100</v>
      </c>
      <c r="B15" s="13"/>
      <c r="C15" s="13">
        <f>(B7 + C7) * Parametry!B22 / 100</f>
        <v>0</v>
      </c>
      <c r="D15" s="3"/>
    </row>
    <row r="16" spans="1:4">
      <c r="A16" s="6" t="s">
        <v>101</v>
      </c>
      <c r="B16" s="18"/>
      <c r="C16" s="18">
        <f>B12 + C12 + C13 + C14 + C15</f>
        <v>0</v>
      </c>
      <c r="D16" s="3"/>
    </row>
    <row r="17" spans="1:4">
      <c r="A17" s="7" t="s">
        <v>13</v>
      </c>
      <c r="B17" s="13"/>
      <c r="C17" s="13"/>
      <c r="D17" s="3"/>
    </row>
    <row r="18" spans="1:4">
      <c r="A18" s="6" t="s">
        <v>102</v>
      </c>
      <c r="B18" s="18"/>
      <c r="C18" s="18"/>
      <c r="D18" s="3"/>
    </row>
    <row r="19" spans="1:4">
      <c r="A19" s="7" t="s">
        <v>103</v>
      </c>
      <c r="B19" s="13"/>
      <c r="C19" s="13">
        <f>C12 * Parametry!B23 / 100</f>
        <v>0</v>
      </c>
      <c r="D19" s="3"/>
    </row>
    <row r="20" spans="1:4">
      <c r="A20" s="7" t="s">
        <v>104</v>
      </c>
      <c r="B20" s="13"/>
      <c r="C20" s="13">
        <f>C12 * Parametry!B24 / 100</f>
        <v>0</v>
      </c>
      <c r="D20" s="3"/>
    </row>
    <row r="21" spans="1:4">
      <c r="A21" s="6" t="s">
        <v>105</v>
      </c>
      <c r="B21" s="18"/>
      <c r="C21" s="18">
        <f>C19 + C20</f>
        <v>0</v>
      </c>
      <c r="D21" s="3"/>
    </row>
    <row r="22" spans="1:4">
      <c r="A22" s="7" t="s">
        <v>106</v>
      </c>
      <c r="B22" s="13"/>
      <c r="C22" s="13" t="e">
        <f>Parametry!B25 * Parametry!B28 * (C16 * Parametry!B27)^Parametry!B26</f>
        <v>#NUM!</v>
      </c>
      <c r="D22" s="3"/>
    </row>
    <row r="23" spans="1:4">
      <c r="A23" s="7" t="s">
        <v>13</v>
      </c>
      <c r="B23" s="13"/>
      <c r="C23" s="13"/>
      <c r="D23" s="3"/>
    </row>
    <row r="24" spans="1:4">
      <c r="A24" s="4" t="s">
        <v>107</v>
      </c>
      <c r="B24" s="12"/>
      <c r="C24" s="12" t="e">
        <f>C16 + C21 + C22</f>
        <v>#NUM!</v>
      </c>
      <c r="D24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6E7E-2200-4FE4-955A-C219BE3F9CAE}">
  <dimension ref="A1:K29"/>
  <sheetViews>
    <sheetView tabSelected="1" workbookViewId="0">
      <selection activeCell="E32" sqref="E32"/>
    </sheetView>
  </sheetViews>
  <sheetFormatPr defaultRowHeight="15"/>
  <cols>
    <col min="1" max="1" width="124.7109375" style="1" bestFit="1" customWidth="1"/>
    <col min="2" max="2" width="4.85546875" style="1" bestFit="1" customWidth="1"/>
    <col min="3" max="3" width="5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7.42578125" style="10" customWidth="1"/>
    <col min="9" max="9" width="11.42578125" style="10" bestFit="1" customWidth="1"/>
    <col min="12" max="12" width="0" hidden="1" customWidth="1"/>
  </cols>
  <sheetData>
    <row r="1" spans="1:11">
      <c r="A1" s="2" t="s">
        <v>0</v>
      </c>
      <c r="B1" s="2" t="s">
        <v>45</v>
      </c>
      <c r="C1" s="11" t="s">
        <v>46</v>
      </c>
      <c r="D1" s="11" t="s">
        <v>47</v>
      </c>
      <c r="E1" s="11" t="s">
        <v>48</v>
      </c>
      <c r="F1" s="11" t="s">
        <v>49</v>
      </c>
      <c r="G1" s="11" t="s">
        <v>50</v>
      </c>
      <c r="H1" s="11" t="s">
        <v>51</v>
      </c>
      <c r="I1" s="11" t="s">
        <v>52</v>
      </c>
      <c r="J1" s="3"/>
      <c r="K1" s="3"/>
    </row>
    <row r="2" spans="1:11">
      <c r="A2" s="4" t="s">
        <v>53</v>
      </c>
      <c r="B2" s="4" t="s">
        <v>13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7" t="s">
        <v>54</v>
      </c>
      <c r="B3" s="7" t="s">
        <v>55</v>
      </c>
      <c r="C3" s="13">
        <v>5</v>
      </c>
      <c r="D3" s="13"/>
      <c r="E3" s="13">
        <f>C3*D3</f>
        <v>0</v>
      </c>
      <c r="F3" s="13"/>
      <c r="G3" s="13">
        <f>C3*F3</f>
        <v>0</v>
      </c>
      <c r="H3" s="13">
        <f t="shared" ref="H3:I5" si="0">D3+F3</f>
        <v>0</v>
      </c>
      <c r="I3" s="13">
        <f t="shared" si="0"/>
        <v>0</v>
      </c>
      <c r="J3" s="3"/>
      <c r="K3" s="3"/>
    </row>
    <row r="4" spans="1:11">
      <c r="A4" s="7" t="s">
        <v>56</v>
      </c>
      <c r="B4" s="7" t="s">
        <v>55</v>
      </c>
      <c r="C4" s="13">
        <v>20</v>
      </c>
      <c r="D4" s="13"/>
      <c r="E4" s="13">
        <f>C4*D4</f>
        <v>0</v>
      </c>
      <c r="F4" s="13"/>
      <c r="G4" s="13">
        <f>C4*F4</f>
        <v>0</v>
      </c>
      <c r="H4" s="13">
        <f t="shared" si="0"/>
        <v>0</v>
      </c>
      <c r="I4" s="13">
        <f t="shared" si="0"/>
        <v>0</v>
      </c>
      <c r="J4" s="3"/>
      <c r="K4" s="3"/>
    </row>
    <row r="5" spans="1:11">
      <c r="A5" s="7" t="s">
        <v>57</v>
      </c>
      <c r="B5" s="7" t="s">
        <v>55</v>
      </c>
      <c r="C5" s="13">
        <v>16</v>
      </c>
      <c r="D5" s="13"/>
      <c r="E5" s="13">
        <f>C5*D5</f>
        <v>0</v>
      </c>
      <c r="F5" s="13"/>
      <c r="G5" s="13">
        <f>C5*F5</f>
        <v>0</v>
      </c>
      <c r="H5" s="13">
        <f t="shared" si="0"/>
        <v>0</v>
      </c>
      <c r="I5" s="13">
        <f t="shared" si="0"/>
        <v>0</v>
      </c>
      <c r="J5" s="3"/>
      <c r="K5" s="3"/>
    </row>
    <row r="6" spans="1:11">
      <c r="A6" s="14" t="s">
        <v>58</v>
      </c>
      <c r="B6" s="14" t="s">
        <v>13</v>
      </c>
      <c r="C6" s="15"/>
      <c r="D6" s="15"/>
      <c r="E6" s="15"/>
      <c r="F6" s="15"/>
      <c r="G6" s="15"/>
      <c r="H6" s="15"/>
      <c r="I6" s="15"/>
      <c r="J6" s="3"/>
      <c r="K6" s="3"/>
    </row>
    <row r="7" spans="1:11">
      <c r="A7" s="7" t="s">
        <v>59</v>
      </c>
      <c r="B7" s="7" t="s">
        <v>55</v>
      </c>
      <c r="C7" s="13">
        <v>1</v>
      </c>
      <c r="D7" s="13"/>
      <c r="E7" s="13">
        <f>C7*D7</f>
        <v>0</v>
      </c>
      <c r="F7" s="13"/>
      <c r="G7" s="13">
        <f>C7*F7</f>
        <v>0</v>
      </c>
      <c r="H7" s="13">
        <f>D7+F7</f>
        <v>0</v>
      </c>
      <c r="I7" s="13">
        <f>E7+G7</f>
        <v>0</v>
      </c>
      <c r="J7" s="3"/>
      <c r="K7" s="3"/>
    </row>
    <row r="8" spans="1:11">
      <c r="A8" s="14" t="s">
        <v>60</v>
      </c>
      <c r="B8" s="14" t="s">
        <v>13</v>
      </c>
      <c r="C8" s="15"/>
      <c r="D8" s="15"/>
      <c r="E8" s="15"/>
      <c r="F8" s="15"/>
      <c r="G8" s="15"/>
      <c r="H8" s="15"/>
      <c r="I8" s="15"/>
      <c r="J8" s="3"/>
      <c r="K8" s="3"/>
    </row>
    <row r="9" spans="1:11">
      <c r="A9" s="7" t="s">
        <v>61</v>
      </c>
      <c r="B9" s="7" t="s">
        <v>55</v>
      </c>
      <c r="C9" s="13">
        <v>3</v>
      </c>
      <c r="D9" s="13"/>
      <c r="E9" s="13">
        <f>C9*D9</f>
        <v>0</v>
      </c>
      <c r="F9" s="13"/>
      <c r="G9" s="13">
        <f>C9*F9</f>
        <v>0</v>
      </c>
      <c r="H9" s="13">
        <f>D9+F9</f>
        <v>0</v>
      </c>
      <c r="I9" s="13">
        <f>E9+G9</f>
        <v>0</v>
      </c>
      <c r="J9" s="3"/>
      <c r="K9" s="3"/>
    </row>
    <row r="10" spans="1:11">
      <c r="A10" s="14" t="s">
        <v>62</v>
      </c>
      <c r="B10" s="14" t="s">
        <v>13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1">
      <c r="A11" s="7" t="s">
        <v>63</v>
      </c>
      <c r="B11" s="7" t="s">
        <v>55</v>
      </c>
      <c r="C11" s="13">
        <v>1</v>
      </c>
      <c r="D11" s="13"/>
      <c r="E11" s="13">
        <f>C11*D11</f>
        <v>0</v>
      </c>
      <c r="F11" s="13"/>
      <c r="G11" s="13">
        <f>C11*F11</f>
        <v>0</v>
      </c>
      <c r="H11" s="13">
        <f>D11+F11</f>
        <v>0</v>
      </c>
      <c r="I11" s="13">
        <f>E11+G11</f>
        <v>0</v>
      </c>
      <c r="J11" s="3"/>
      <c r="K11" s="3"/>
    </row>
    <row r="12" spans="1:11">
      <c r="A12" s="14" t="s">
        <v>64</v>
      </c>
      <c r="B12" s="14" t="s">
        <v>13</v>
      </c>
      <c r="C12" s="15"/>
      <c r="D12" s="15"/>
      <c r="E12" s="15"/>
      <c r="F12" s="15"/>
      <c r="G12" s="15"/>
      <c r="H12" s="15"/>
      <c r="I12" s="15"/>
      <c r="J12" s="3"/>
      <c r="K12" s="3"/>
    </row>
    <row r="13" spans="1:11">
      <c r="A13" s="7" t="s">
        <v>65</v>
      </c>
      <c r="B13" s="7" t="s">
        <v>66</v>
      </c>
      <c r="C13" s="13">
        <v>78</v>
      </c>
      <c r="D13" s="13"/>
      <c r="E13" s="13">
        <f>C13*D13</f>
        <v>0</v>
      </c>
      <c r="F13" s="13"/>
      <c r="G13" s="13">
        <f>C13*F13</f>
        <v>0</v>
      </c>
      <c r="H13" s="13">
        <f>D13+F13</f>
        <v>0</v>
      </c>
      <c r="I13" s="13">
        <f>E13+G13</f>
        <v>0</v>
      </c>
      <c r="J13" s="3"/>
      <c r="K13" s="3"/>
    </row>
    <row r="14" spans="1:11">
      <c r="A14" s="7" t="s">
        <v>67</v>
      </c>
      <c r="B14" s="7" t="s">
        <v>66</v>
      </c>
      <c r="C14" s="13">
        <v>78</v>
      </c>
      <c r="D14" s="13"/>
      <c r="E14" s="13">
        <f>C14*D14</f>
        <v>0</v>
      </c>
      <c r="F14" s="13"/>
      <c r="G14" s="13">
        <f>C14*F14</f>
        <v>0</v>
      </c>
      <c r="H14" s="13">
        <f>D14+F14</f>
        <v>0</v>
      </c>
      <c r="I14" s="13">
        <f>E14+G14</f>
        <v>0</v>
      </c>
      <c r="J14" s="3"/>
      <c r="K14" s="3"/>
    </row>
    <row r="15" spans="1:11">
      <c r="A15" s="14" t="s">
        <v>68</v>
      </c>
      <c r="B15" s="14" t="s">
        <v>13</v>
      </c>
      <c r="C15" s="15"/>
      <c r="D15" s="15"/>
      <c r="E15" s="15"/>
      <c r="F15" s="15"/>
      <c r="G15" s="15"/>
      <c r="H15" s="15"/>
      <c r="I15" s="15"/>
      <c r="J15" s="3"/>
      <c r="K15" s="3"/>
    </row>
    <row r="16" spans="1:11">
      <c r="A16" s="7" t="s">
        <v>69</v>
      </c>
      <c r="B16" s="7" t="s">
        <v>70</v>
      </c>
      <c r="C16" s="13">
        <v>3</v>
      </c>
      <c r="D16" s="13"/>
      <c r="E16" s="13">
        <f t="shared" ref="E16:E24" si="1">C16*D16</f>
        <v>0</v>
      </c>
      <c r="F16" s="13"/>
      <c r="G16" s="13">
        <f t="shared" ref="G16:G24" si="2">C16*F16</f>
        <v>0</v>
      </c>
      <c r="H16" s="13">
        <f t="shared" ref="H16:H24" si="3">D16+F16</f>
        <v>0</v>
      </c>
      <c r="I16" s="13">
        <f t="shared" ref="I16:I24" si="4">E16+G16</f>
        <v>0</v>
      </c>
      <c r="J16" s="3"/>
      <c r="K16" s="3"/>
    </row>
    <row r="17" spans="1:11">
      <c r="A17" s="7" t="s">
        <v>71</v>
      </c>
      <c r="B17" s="7" t="s">
        <v>70</v>
      </c>
      <c r="C17" s="13">
        <v>6</v>
      </c>
      <c r="D17" s="13"/>
      <c r="E17" s="13">
        <f t="shared" si="1"/>
        <v>0</v>
      </c>
      <c r="F17" s="13"/>
      <c r="G17" s="13">
        <f t="shared" si="2"/>
        <v>0</v>
      </c>
      <c r="H17" s="13">
        <f t="shared" si="3"/>
        <v>0</v>
      </c>
      <c r="I17" s="13">
        <f t="shared" si="4"/>
        <v>0</v>
      </c>
      <c r="J17" s="3"/>
      <c r="K17" s="3"/>
    </row>
    <row r="18" spans="1:11">
      <c r="A18" s="7" t="s">
        <v>72</v>
      </c>
      <c r="B18" s="7" t="s">
        <v>73</v>
      </c>
      <c r="C18" s="13">
        <v>1</v>
      </c>
      <c r="D18" s="13"/>
      <c r="E18" s="13">
        <f t="shared" si="1"/>
        <v>0</v>
      </c>
      <c r="F18" s="13"/>
      <c r="G18" s="13">
        <f t="shared" si="2"/>
        <v>0</v>
      </c>
      <c r="H18" s="13">
        <f t="shared" si="3"/>
        <v>0</v>
      </c>
      <c r="I18" s="13">
        <f t="shared" si="4"/>
        <v>0</v>
      </c>
      <c r="J18" s="3"/>
      <c r="K18" s="3"/>
    </row>
    <row r="19" spans="1:11">
      <c r="A19" s="7" t="s">
        <v>74</v>
      </c>
      <c r="B19" s="7" t="s">
        <v>70</v>
      </c>
      <c r="C19" s="13">
        <v>12</v>
      </c>
      <c r="D19" s="13"/>
      <c r="E19" s="13">
        <f t="shared" si="1"/>
        <v>0</v>
      </c>
      <c r="F19" s="13"/>
      <c r="G19" s="13">
        <f t="shared" si="2"/>
        <v>0</v>
      </c>
      <c r="H19" s="13">
        <f t="shared" si="3"/>
        <v>0</v>
      </c>
      <c r="I19" s="13">
        <f t="shared" si="4"/>
        <v>0</v>
      </c>
      <c r="J19" s="3"/>
      <c r="K19" s="3"/>
    </row>
    <row r="20" spans="1:11">
      <c r="A20" s="7" t="s">
        <v>75</v>
      </c>
      <c r="B20" s="7" t="s">
        <v>70</v>
      </c>
      <c r="C20" s="13">
        <v>4</v>
      </c>
      <c r="D20" s="13"/>
      <c r="E20" s="13">
        <f t="shared" si="1"/>
        <v>0</v>
      </c>
      <c r="F20" s="13"/>
      <c r="G20" s="13">
        <f t="shared" si="2"/>
        <v>0</v>
      </c>
      <c r="H20" s="13">
        <f t="shared" si="3"/>
        <v>0</v>
      </c>
      <c r="I20" s="13">
        <f t="shared" si="4"/>
        <v>0</v>
      </c>
      <c r="J20" s="3"/>
      <c r="K20" s="3"/>
    </row>
    <row r="21" spans="1:11">
      <c r="A21" s="7" t="s">
        <v>76</v>
      </c>
      <c r="B21" s="7" t="s">
        <v>73</v>
      </c>
      <c r="C21" s="13">
        <v>1</v>
      </c>
      <c r="D21" s="13"/>
      <c r="E21" s="13">
        <f t="shared" si="1"/>
        <v>0</v>
      </c>
      <c r="F21" s="13"/>
      <c r="G21" s="13">
        <f t="shared" si="2"/>
        <v>0</v>
      </c>
      <c r="H21" s="13">
        <f t="shared" si="3"/>
        <v>0</v>
      </c>
      <c r="I21" s="13">
        <f t="shared" si="4"/>
        <v>0</v>
      </c>
      <c r="J21" s="3"/>
      <c r="K21" s="3"/>
    </row>
    <row r="22" spans="1:11">
      <c r="A22" s="7" t="s">
        <v>77</v>
      </c>
      <c r="B22" s="7" t="s">
        <v>70</v>
      </c>
      <c r="C22" s="13">
        <v>2</v>
      </c>
      <c r="D22" s="13"/>
      <c r="E22" s="13">
        <f t="shared" si="1"/>
        <v>0</v>
      </c>
      <c r="F22" s="13"/>
      <c r="G22" s="13">
        <f t="shared" si="2"/>
        <v>0</v>
      </c>
      <c r="H22" s="13">
        <f t="shared" si="3"/>
        <v>0</v>
      </c>
      <c r="I22" s="13">
        <f t="shared" si="4"/>
        <v>0</v>
      </c>
      <c r="J22" s="3"/>
      <c r="K22" s="3"/>
    </row>
    <row r="23" spans="1:11">
      <c r="A23" s="7" t="s">
        <v>78</v>
      </c>
      <c r="B23" s="7" t="s">
        <v>70</v>
      </c>
      <c r="C23" s="13">
        <v>5</v>
      </c>
      <c r="D23" s="13"/>
      <c r="E23" s="13">
        <f t="shared" si="1"/>
        <v>0</v>
      </c>
      <c r="F23" s="13"/>
      <c r="G23" s="13">
        <f t="shared" si="2"/>
        <v>0</v>
      </c>
      <c r="H23" s="13">
        <f t="shared" si="3"/>
        <v>0</v>
      </c>
      <c r="I23" s="13">
        <f t="shared" si="4"/>
        <v>0</v>
      </c>
      <c r="J23" s="3"/>
      <c r="K23" s="3"/>
    </row>
    <row r="24" spans="1:11">
      <c r="A24" s="7" t="s">
        <v>79</v>
      </c>
      <c r="B24" s="7" t="s">
        <v>70</v>
      </c>
      <c r="C24" s="13">
        <v>2</v>
      </c>
      <c r="D24" s="13"/>
      <c r="E24" s="13">
        <f t="shared" si="1"/>
        <v>0</v>
      </c>
      <c r="F24" s="13"/>
      <c r="G24" s="13">
        <f t="shared" si="2"/>
        <v>0</v>
      </c>
      <c r="H24" s="13">
        <f t="shared" si="3"/>
        <v>0</v>
      </c>
      <c r="I24" s="13">
        <f t="shared" si="4"/>
        <v>0</v>
      </c>
      <c r="J24" s="3"/>
      <c r="K24" s="3"/>
    </row>
    <row r="25" spans="1:11">
      <c r="A25" s="16" t="s">
        <v>80</v>
      </c>
      <c r="B25" s="16" t="s">
        <v>13</v>
      </c>
      <c r="C25" s="17"/>
      <c r="D25" s="17"/>
      <c r="E25" s="17"/>
      <c r="F25" s="17"/>
      <c r="G25" s="17"/>
      <c r="H25" s="17"/>
      <c r="I25" s="17"/>
      <c r="J25" s="3"/>
      <c r="K25" s="3"/>
    </row>
    <row r="26" spans="1:11">
      <c r="A26" s="16" t="s">
        <v>81</v>
      </c>
      <c r="B26" s="16" t="s">
        <v>13</v>
      </c>
      <c r="C26" s="17"/>
      <c r="D26" s="17"/>
      <c r="E26" s="17"/>
      <c r="F26" s="17"/>
      <c r="G26" s="17"/>
      <c r="H26" s="17"/>
      <c r="I26" s="17"/>
      <c r="J26" s="3"/>
      <c r="K26" s="3"/>
    </row>
    <row r="27" spans="1:11">
      <c r="A27" s="7" t="s">
        <v>82</v>
      </c>
      <c r="B27" s="7" t="s">
        <v>70</v>
      </c>
      <c r="C27" s="13">
        <v>12</v>
      </c>
      <c r="D27" s="13"/>
      <c r="E27" s="13">
        <f>C27*D27</f>
        <v>0</v>
      </c>
      <c r="F27" s="13"/>
      <c r="G27" s="13">
        <f>C27*F27</f>
        <v>0</v>
      </c>
      <c r="H27" s="13">
        <f>D27+F27</f>
        <v>0</v>
      </c>
      <c r="I27" s="13">
        <f>E27+G27</f>
        <v>0</v>
      </c>
      <c r="J27" s="3"/>
      <c r="K27" s="3"/>
    </row>
    <row r="28" spans="1:11">
      <c r="A28" s="7" t="s">
        <v>83</v>
      </c>
      <c r="B28" s="7" t="s">
        <v>13</v>
      </c>
      <c r="C28" s="13"/>
      <c r="D28" s="13"/>
      <c r="E28" s="13">
        <f>Parametry!B33/100*E3+Parametry!B33/100*E4+Parametry!B33/100*E5+Parametry!B33/100*E7+Parametry!B33/100*E9+Parametry!B33/100*E11+Parametry!B33/100*E13+Parametry!B33/100*E21+Parametry!B33/100*E22+Parametry!B33/100*E24+Parametry!B33/100*E27</f>
        <v>0</v>
      </c>
      <c r="F28" s="13"/>
      <c r="G28" s="13"/>
      <c r="H28" s="13">
        <f>D28+F28</f>
        <v>0</v>
      </c>
      <c r="I28" s="13">
        <f>E28+G28</f>
        <v>0</v>
      </c>
      <c r="J28" s="3"/>
      <c r="K28" s="3"/>
    </row>
    <row r="29" spans="1:11">
      <c r="A29" s="4" t="s">
        <v>84</v>
      </c>
      <c r="B29" s="4" t="s">
        <v>13</v>
      </c>
      <c r="C29" s="12"/>
      <c r="D29" s="12"/>
      <c r="E29" s="12">
        <f>SUM(E3:E28)</f>
        <v>0</v>
      </c>
      <c r="F29" s="12"/>
      <c r="G29" s="12">
        <f>SUM(G3:G28)</f>
        <v>0</v>
      </c>
      <c r="H29" s="12"/>
      <c r="I29" s="12">
        <f>SUM(I3:I28)</f>
        <v>0</v>
      </c>
      <c r="J29" s="3"/>
      <c r="K2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16A51-E29F-4F87-B709-0AC0F039063F}">
  <dimension ref="A1:C33"/>
  <sheetViews>
    <sheetView workbookViewId="0">
      <selection activeCell="B32" sqref="B32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39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18</v>
      </c>
      <c r="C10" s="3"/>
    </row>
    <row r="11" spans="1:3">
      <c r="A11" s="2" t="s">
        <v>19</v>
      </c>
      <c r="B11" s="6" t="s">
        <v>13</v>
      </c>
      <c r="C11" s="3"/>
    </row>
    <row r="12" spans="1:3">
      <c r="A12" s="2" t="s">
        <v>20</v>
      </c>
      <c r="B12" s="6" t="s">
        <v>13</v>
      </c>
      <c r="C12" s="3"/>
    </row>
    <row r="13" spans="1:3">
      <c r="A13" s="2" t="s">
        <v>21</v>
      </c>
      <c r="B13" s="6" t="s">
        <v>13</v>
      </c>
      <c r="C13" s="3"/>
    </row>
    <row r="14" spans="1:3">
      <c r="A14" s="2" t="s">
        <v>22</v>
      </c>
      <c r="B14" s="6" t="s">
        <v>23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24</v>
      </c>
      <c r="B16" s="8" t="s">
        <v>28</v>
      </c>
      <c r="C16" s="3"/>
    </row>
    <row r="17" spans="1:3">
      <c r="A17" s="2" t="s">
        <v>25</v>
      </c>
      <c r="B17" s="8" t="s">
        <v>28</v>
      </c>
      <c r="C17" s="3"/>
    </row>
    <row r="18" spans="1:3">
      <c r="A18" s="2" t="s">
        <v>26</v>
      </c>
      <c r="B18" s="8" t="s">
        <v>28</v>
      </c>
      <c r="C18" s="3"/>
    </row>
    <row r="19" spans="1:3">
      <c r="A19" s="2" t="s">
        <v>27</v>
      </c>
      <c r="B19" s="8" t="s">
        <v>28</v>
      </c>
      <c r="C19" s="3"/>
    </row>
    <row r="20" spans="1:3">
      <c r="A20" s="2" t="s">
        <v>29</v>
      </c>
      <c r="B20" s="8" t="s">
        <v>28</v>
      </c>
      <c r="C20" s="3"/>
    </row>
    <row r="21" spans="1:3">
      <c r="A21" s="2" t="s">
        <v>30</v>
      </c>
      <c r="B21" s="8" t="s">
        <v>28</v>
      </c>
      <c r="C21" s="3"/>
    </row>
    <row r="22" spans="1:3">
      <c r="A22" s="2" t="s">
        <v>31</v>
      </c>
      <c r="B22" s="8" t="s">
        <v>28</v>
      </c>
      <c r="C22" s="3"/>
    </row>
    <row r="23" spans="1:3">
      <c r="A23" s="2" t="s">
        <v>32</v>
      </c>
      <c r="B23" s="8" t="s">
        <v>28</v>
      </c>
      <c r="C23" s="3"/>
    </row>
    <row r="24" spans="1:3">
      <c r="A24" s="2" t="s">
        <v>33</v>
      </c>
      <c r="B24" s="8" t="s">
        <v>28</v>
      </c>
      <c r="C24" s="3"/>
    </row>
    <row r="25" spans="1:3">
      <c r="A25" s="2" t="s">
        <v>34</v>
      </c>
      <c r="B25" s="8" t="s">
        <v>28</v>
      </c>
      <c r="C25" s="3"/>
    </row>
    <row r="26" spans="1:3">
      <c r="A26" s="2" t="s">
        <v>35</v>
      </c>
      <c r="B26" s="8" t="s">
        <v>28</v>
      </c>
      <c r="C26" s="3"/>
    </row>
    <row r="27" spans="1:3">
      <c r="A27" s="2" t="s">
        <v>36</v>
      </c>
      <c r="B27" s="8" t="s">
        <v>28</v>
      </c>
      <c r="C27" s="3"/>
    </row>
    <row r="28" spans="1:3">
      <c r="A28" s="2" t="s">
        <v>37</v>
      </c>
      <c r="B28" s="8" t="s">
        <v>28</v>
      </c>
      <c r="C28" s="3"/>
    </row>
    <row r="29" spans="1:3">
      <c r="A29" s="2" t="s">
        <v>38</v>
      </c>
      <c r="B29" s="8" t="s">
        <v>28</v>
      </c>
      <c r="C29" s="3"/>
    </row>
    <row r="30" spans="1:3">
      <c r="A30" s="2" t="s">
        <v>39</v>
      </c>
      <c r="B30" s="8" t="s">
        <v>28</v>
      </c>
      <c r="C30" s="3"/>
    </row>
    <row r="31" spans="1:3" ht="24.75">
      <c r="A31" s="9" t="s">
        <v>40</v>
      </c>
      <c r="B31" s="8" t="s">
        <v>41</v>
      </c>
      <c r="C31" s="3"/>
    </row>
    <row r="32" spans="1:3">
      <c r="A32" s="2" t="s">
        <v>42</v>
      </c>
      <c r="B32" s="8" t="s">
        <v>43</v>
      </c>
      <c r="C32" s="3"/>
    </row>
    <row r="33" spans="1:2">
      <c r="A33" s="1" t="s">
        <v>44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Tesar Radek</dc:creator>
  <cp:lastModifiedBy>Josef Vinkler</cp:lastModifiedBy>
  <dcterms:created xsi:type="dcterms:W3CDTF">2025-04-09T08:03:35Z</dcterms:created>
  <dcterms:modified xsi:type="dcterms:W3CDTF">2025-04-25T12:46:27Z</dcterms:modified>
</cp:coreProperties>
</file>