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OP JAK/OP JAK ERDF studenti se SP/Veřejné zakázky/Zpřístupnění objektu HF/Realizace/Priloha_3_Projektova_dokumentace_pro_provadeni_stavby/Výkaz výměr/"/>
    </mc:Choice>
  </mc:AlternateContent>
  <xr:revisionPtr revIDLastSave="2" documentId="11_E2F9A1D354550F3F33F34AAAE9633AF6246685B0" xr6:coauthVersionLast="47" xr6:coauthVersionMax="47" xr10:uidLastSave="{71ED4AA3-B58F-43C6-83CB-6D5AA23A7885}"/>
  <bookViews>
    <workbookView xWindow="-12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Položky!$A$1:$G$266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Rekapitulace!$E$32</definedName>
    <definedName name="VRNnazev">Rekapitulace!$A$32</definedName>
    <definedName name="VRNproc">Rekapitulace!$F$32</definedName>
    <definedName name="VRNzakl">Rekapitulace!$G$32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264" i="3" l="1"/>
  <c r="BC264" i="3"/>
  <c r="BB264" i="3"/>
  <c r="BA264" i="3"/>
  <c r="G264" i="3"/>
  <c r="BD264" i="3" s="1"/>
  <c r="BD266" i="3" s="1"/>
  <c r="H26" i="2" s="1"/>
  <c r="B26" i="2"/>
  <c r="A26" i="2"/>
  <c r="BE266" i="3"/>
  <c r="I26" i="2" s="1"/>
  <c r="BC266" i="3"/>
  <c r="G26" i="2" s="1"/>
  <c r="BB266" i="3"/>
  <c r="F26" i="2" s="1"/>
  <c r="BA266" i="3"/>
  <c r="E26" i="2" s="1"/>
  <c r="G266" i="3"/>
  <c r="C266" i="3"/>
  <c r="BE261" i="3"/>
  <c r="BC261" i="3"/>
  <c r="BB261" i="3"/>
  <c r="BA261" i="3"/>
  <c r="G261" i="3"/>
  <c r="BD261" i="3" s="1"/>
  <c r="BE260" i="3"/>
  <c r="BC260" i="3"/>
  <c r="BB260" i="3"/>
  <c r="BA260" i="3"/>
  <c r="G260" i="3"/>
  <c r="BD260" i="3" s="1"/>
  <c r="BE259" i="3"/>
  <c r="BC259" i="3"/>
  <c r="BB259" i="3"/>
  <c r="BA259" i="3"/>
  <c r="G259" i="3"/>
  <c r="BD259" i="3" s="1"/>
  <c r="BE258" i="3"/>
  <c r="BC258" i="3"/>
  <c r="BB258" i="3"/>
  <c r="BA258" i="3"/>
  <c r="G258" i="3"/>
  <c r="BD258" i="3" s="1"/>
  <c r="BE257" i="3"/>
  <c r="BC257" i="3"/>
  <c r="BB257" i="3"/>
  <c r="BA257" i="3"/>
  <c r="G257" i="3"/>
  <c r="BD257" i="3" s="1"/>
  <c r="BE256" i="3"/>
  <c r="BC256" i="3"/>
  <c r="BB256" i="3"/>
  <c r="BB262" i="3" s="1"/>
  <c r="F25" i="2" s="1"/>
  <c r="BA256" i="3"/>
  <c r="G256" i="3"/>
  <c r="BD256" i="3" s="1"/>
  <c r="BE255" i="3"/>
  <c r="BC255" i="3"/>
  <c r="BC262" i="3" s="1"/>
  <c r="G25" i="2" s="1"/>
  <c r="BB255" i="3"/>
  <c r="BA255" i="3"/>
  <c r="G255" i="3"/>
  <c r="BD255" i="3" s="1"/>
  <c r="BE254" i="3"/>
  <c r="BC254" i="3"/>
  <c r="BB254" i="3"/>
  <c r="BA254" i="3"/>
  <c r="G254" i="3"/>
  <c r="BD254" i="3" s="1"/>
  <c r="BE253" i="3"/>
  <c r="BC253" i="3"/>
  <c r="BB253" i="3"/>
  <c r="BA253" i="3"/>
  <c r="BA262" i="3" s="1"/>
  <c r="E25" i="2" s="1"/>
  <c r="G253" i="3"/>
  <c r="BD253" i="3" s="1"/>
  <c r="B25" i="2"/>
  <c r="A25" i="2"/>
  <c r="BE262" i="3"/>
  <c r="I25" i="2" s="1"/>
  <c r="G262" i="3"/>
  <c r="C262" i="3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E251" i="3" s="1"/>
  <c r="I24" i="2" s="1"/>
  <c r="BD235" i="3"/>
  <c r="BD251" i="3" s="1"/>
  <c r="H24" i="2" s="1"/>
  <c r="BC235" i="3"/>
  <c r="BA235" i="3"/>
  <c r="G235" i="3"/>
  <c r="BB235" i="3" s="1"/>
  <c r="BE233" i="3"/>
  <c r="BD233" i="3"/>
  <c r="BC233" i="3"/>
  <c r="BA233" i="3"/>
  <c r="G233" i="3"/>
  <c r="BB233" i="3" s="1"/>
  <c r="BE230" i="3"/>
  <c r="BD230" i="3"/>
  <c r="BC230" i="3"/>
  <c r="BC251" i="3" s="1"/>
  <c r="G24" i="2" s="1"/>
  <c r="BA230" i="3"/>
  <c r="G230" i="3"/>
  <c r="BB230" i="3" s="1"/>
  <c r="B24" i="2"/>
  <c r="A24" i="2"/>
  <c r="BA251" i="3"/>
  <c r="E24" i="2" s="1"/>
  <c r="C251" i="3"/>
  <c r="BE227" i="3"/>
  <c r="BD227" i="3"/>
  <c r="BD228" i="3" s="1"/>
  <c r="H23" i="2" s="1"/>
  <c r="BC227" i="3"/>
  <c r="BA227" i="3"/>
  <c r="G227" i="3"/>
  <c r="BB227" i="3" s="1"/>
  <c r="BE225" i="3"/>
  <c r="BE228" i="3" s="1"/>
  <c r="I23" i="2" s="1"/>
  <c r="BD225" i="3"/>
  <c r="BC225" i="3"/>
  <c r="BA225" i="3"/>
  <c r="G225" i="3"/>
  <c r="BB225" i="3" s="1"/>
  <c r="BE223" i="3"/>
  <c r="BD223" i="3"/>
  <c r="BC223" i="3"/>
  <c r="BA223" i="3"/>
  <c r="G223" i="3"/>
  <c r="BB223" i="3" s="1"/>
  <c r="BE222" i="3"/>
  <c r="BD222" i="3"/>
  <c r="BC222" i="3"/>
  <c r="BC228" i="3" s="1"/>
  <c r="G23" i="2" s="1"/>
  <c r="BA222" i="3"/>
  <c r="G222" i="3"/>
  <c r="BB222" i="3" s="1"/>
  <c r="B23" i="2"/>
  <c r="A23" i="2"/>
  <c r="BA228" i="3"/>
  <c r="E23" i="2" s="1"/>
  <c r="C228" i="3"/>
  <c r="BE219" i="3"/>
  <c r="BD219" i="3"/>
  <c r="BC219" i="3"/>
  <c r="BA219" i="3"/>
  <c r="G219" i="3"/>
  <c r="BB219" i="3" s="1"/>
  <c r="BE216" i="3"/>
  <c r="BD216" i="3"/>
  <c r="BC216" i="3"/>
  <c r="BA216" i="3"/>
  <c r="G216" i="3"/>
  <c r="BB216" i="3" s="1"/>
  <c r="BE213" i="3"/>
  <c r="BD213" i="3"/>
  <c r="BC213" i="3"/>
  <c r="BA213" i="3"/>
  <c r="G213" i="3"/>
  <c r="BB213" i="3" s="1"/>
  <c r="BE208" i="3"/>
  <c r="BD208" i="3"/>
  <c r="BC208" i="3"/>
  <c r="BA208" i="3"/>
  <c r="G208" i="3"/>
  <c r="BB208" i="3" s="1"/>
  <c r="BE206" i="3"/>
  <c r="BD206" i="3"/>
  <c r="BC206" i="3"/>
  <c r="BA206" i="3"/>
  <c r="G206" i="3"/>
  <c r="BB206" i="3" s="1"/>
  <c r="BE204" i="3"/>
  <c r="BD204" i="3"/>
  <c r="BC204" i="3"/>
  <c r="BA204" i="3"/>
  <c r="G204" i="3"/>
  <c r="BB204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8" i="3"/>
  <c r="BD198" i="3"/>
  <c r="BC198" i="3"/>
  <c r="BA198" i="3"/>
  <c r="G198" i="3"/>
  <c r="BB198" i="3" s="1"/>
  <c r="BE194" i="3"/>
  <c r="BD194" i="3"/>
  <c r="BC194" i="3"/>
  <c r="BA194" i="3"/>
  <c r="G194" i="3"/>
  <c r="BB194" i="3" s="1"/>
  <c r="BE191" i="3"/>
  <c r="BD191" i="3"/>
  <c r="BC191" i="3"/>
  <c r="BA191" i="3"/>
  <c r="G191" i="3"/>
  <c r="BB191" i="3" s="1"/>
  <c r="BE189" i="3"/>
  <c r="BD189" i="3"/>
  <c r="BC189" i="3"/>
  <c r="BA189" i="3"/>
  <c r="G189" i="3"/>
  <c r="BB189" i="3" s="1"/>
  <c r="BE188" i="3"/>
  <c r="BD188" i="3"/>
  <c r="BD220" i="3" s="1"/>
  <c r="H22" i="2" s="1"/>
  <c r="BC188" i="3"/>
  <c r="BA188" i="3"/>
  <c r="G188" i="3"/>
  <c r="BB188" i="3" s="1"/>
  <c r="BE185" i="3"/>
  <c r="BD185" i="3"/>
  <c r="BC185" i="3"/>
  <c r="BA185" i="3"/>
  <c r="G185" i="3"/>
  <c r="BB185" i="3" s="1"/>
  <c r="BE181" i="3"/>
  <c r="BD181" i="3"/>
  <c r="BC181" i="3"/>
  <c r="BA181" i="3"/>
  <c r="G181" i="3"/>
  <c r="BB181" i="3" s="1"/>
  <c r="BE178" i="3"/>
  <c r="BE220" i="3" s="1"/>
  <c r="I22" i="2" s="1"/>
  <c r="BD178" i="3"/>
  <c r="BC178" i="3"/>
  <c r="BC220" i="3" s="1"/>
  <c r="G22" i="2" s="1"/>
  <c r="BA178" i="3"/>
  <c r="G178" i="3"/>
  <c r="BB178" i="3" s="1"/>
  <c r="B22" i="2"/>
  <c r="A22" i="2"/>
  <c r="BA220" i="3"/>
  <c r="E22" i="2" s="1"/>
  <c r="C220" i="3"/>
  <c r="BE175" i="3"/>
  <c r="BD175" i="3"/>
  <c r="BC175" i="3"/>
  <c r="BA175" i="3"/>
  <c r="G175" i="3"/>
  <c r="BB175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C176" i="3" s="1"/>
  <c r="G21" i="2" s="1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4" i="3"/>
  <c r="BD164" i="3"/>
  <c r="BD176" i="3" s="1"/>
  <c r="H21" i="2" s="1"/>
  <c r="BC164" i="3"/>
  <c r="BA164" i="3"/>
  <c r="BA176" i="3" s="1"/>
  <c r="E21" i="2" s="1"/>
  <c r="G164" i="3"/>
  <c r="BB164" i="3" s="1"/>
  <c r="B21" i="2"/>
  <c r="A21" i="2"/>
  <c r="BE176" i="3"/>
  <c r="I21" i="2" s="1"/>
  <c r="G176" i="3"/>
  <c r="C176" i="3"/>
  <c r="BE161" i="3"/>
  <c r="BD161" i="3"/>
  <c r="BC161" i="3"/>
  <c r="BA161" i="3"/>
  <c r="G161" i="3"/>
  <c r="BB161" i="3" s="1"/>
  <c r="BE158" i="3"/>
  <c r="BD158" i="3"/>
  <c r="BC158" i="3"/>
  <c r="BA158" i="3"/>
  <c r="G158" i="3"/>
  <c r="BB158" i="3" s="1"/>
  <c r="BE156" i="3"/>
  <c r="BD156" i="3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6" i="3"/>
  <c r="BD146" i="3"/>
  <c r="BC146" i="3"/>
  <c r="BA146" i="3"/>
  <c r="BA162" i="3" s="1"/>
  <c r="E20" i="2" s="1"/>
  <c r="G146" i="3"/>
  <c r="BB146" i="3" s="1"/>
  <c r="BE144" i="3"/>
  <c r="BD144" i="3"/>
  <c r="BC144" i="3"/>
  <c r="BA144" i="3"/>
  <c r="G144" i="3"/>
  <c r="BB144" i="3" s="1"/>
  <c r="BE142" i="3"/>
  <c r="BD142" i="3"/>
  <c r="BC142" i="3"/>
  <c r="BA142" i="3"/>
  <c r="G142" i="3"/>
  <c r="BB142" i="3" s="1"/>
  <c r="BE140" i="3"/>
  <c r="BE162" i="3" s="1"/>
  <c r="I20" i="2" s="1"/>
  <c r="BD140" i="3"/>
  <c r="BC140" i="3"/>
  <c r="BC162" i="3" s="1"/>
  <c r="G20" i="2" s="1"/>
  <c r="BA140" i="3"/>
  <c r="G140" i="3"/>
  <c r="BB140" i="3" s="1"/>
  <c r="BB162" i="3" s="1"/>
  <c r="F20" i="2" s="1"/>
  <c r="B20" i="2"/>
  <c r="A20" i="2"/>
  <c r="BD162" i="3"/>
  <c r="H20" i="2" s="1"/>
  <c r="C162" i="3"/>
  <c r="BE137" i="3"/>
  <c r="BD137" i="3"/>
  <c r="BC137" i="3"/>
  <c r="BB137" i="3"/>
  <c r="G137" i="3"/>
  <c r="BA137" i="3" s="1"/>
  <c r="BE136" i="3"/>
  <c r="BD136" i="3"/>
  <c r="BC136" i="3"/>
  <c r="BB136" i="3"/>
  <c r="G136" i="3"/>
  <c r="BA136" i="3" s="1"/>
  <c r="BE135" i="3"/>
  <c r="BD135" i="3"/>
  <c r="BC135" i="3"/>
  <c r="BB135" i="3"/>
  <c r="G135" i="3"/>
  <c r="BA135" i="3" s="1"/>
  <c r="BE134" i="3"/>
  <c r="BE138" i="3" s="1"/>
  <c r="I19" i="2" s="1"/>
  <c r="BD134" i="3"/>
  <c r="BC134" i="3"/>
  <c r="BB134" i="3"/>
  <c r="G134" i="3"/>
  <c r="BA134" i="3" s="1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E131" i="3"/>
  <c r="BD131" i="3"/>
  <c r="BD138" i="3" s="1"/>
  <c r="H19" i="2" s="1"/>
  <c r="BC131" i="3"/>
  <c r="BB131" i="3"/>
  <c r="BB138" i="3" s="1"/>
  <c r="F19" i="2" s="1"/>
  <c r="G131" i="3"/>
  <c r="BA131" i="3" s="1"/>
  <c r="B19" i="2"/>
  <c r="A19" i="2"/>
  <c r="BC138" i="3"/>
  <c r="G19" i="2" s="1"/>
  <c r="C138" i="3"/>
  <c r="BE128" i="3"/>
  <c r="BE129" i="3" s="1"/>
  <c r="I18" i="2" s="1"/>
  <c r="BD128" i="3"/>
  <c r="BC128" i="3"/>
  <c r="BC129" i="3" s="1"/>
  <c r="G18" i="2" s="1"/>
  <c r="BB128" i="3"/>
  <c r="G128" i="3"/>
  <c r="BA128" i="3" s="1"/>
  <c r="BA129" i="3" s="1"/>
  <c r="E18" i="2" s="1"/>
  <c r="B18" i="2"/>
  <c r="A18" i="2"/>
  <c r="BD129" i="3"/>
  <c r="H18" i="2" s="1"/>
  <c r="BB129" i="3"/>
  <c r="F18" i="2" s="1"/>
  <c r="C129" i="3"/>
  <c r="BE123" i="3"/>
  <c r="BD123" i="3"/>
  <c r="BD126" i="3" s="1"/>
  <c r="H17" i="2" s="1"/>
  <c r="BC123" i="3"/>
  <c r="BB123" i="3"/>
  <c r="BB126" i="3" s="1"/>
  <c r="F17" i="2" s="1"/>
  <c r="G123" i="3"/>
  <c r="BA123" i="3" s="1"/>
  <c r="BA126" i="3" s="1"/>
  <c r="E17" i="2" s="1"/>
  <c r="B17" i="2"/>
  <c r="A17" i="2"/>
  <c r="BE126" i="3"/>
  <c r="I17" i="2" s="1"/>
  <c r="BC126" i="3"/>
  <c r="G17" i="2" s="1"/>
  <c r="G126" i="3"/>
  <c r="C126" i="3"/>
  <c r="BE119" i="3"/>
  <c r="BD119" i="3"/>
  <c r="BC119" i="3"/>
  <c r="BB119" i="3"/>
  <c r="G119" i="3"/>
  <c r="BA119" i="3" s="1"/>
  <c r="BE117" i="3"/>
  <c r="BD117" i="3"/>
  <c r="BD121" i="3" s="1"/>
  <c r="H16" i="2" s="1"/>
  <c r="BC117" i="3"/>
  <c r="BB117" i="3"/>
  <c r="G117" i="3"/>
  <c r="BA117" i="3" s="1"/>
  <c r="BE112" i="3"/>
  <c r="BD112" i="3"/>
  <c r="BC112" i="3"/>
  <c r="BB112" i="3"/>
  <c r="G112" i="3"/>
  <c r="BA112" i="3" s="1"/>
  <c r="BE110" i="3"/>
  <c r="BD110" i="3"/>
  <c r="BC110" i="3"/>
  <c r="BB110" i="3"/>
  <c r="G110" i="3"/>
  <c r="BA110" i="3" s="1"/>
  <c r="BE104" i="3"/>
  <c r="BE121" i="3" s="1"/>
  <c r="I16" i="2" s="1"/>
  <c r="BD104" i="3"/>
  <c r="BC104" i="3"/>
  <c r="BC121" i="3" s="1"/>
  <c r="G16" i="2" s="1"/>
  <c r="BB104" i="3"/>
  <c r="G104" i="3"/>
  <c r="BA104" i="3" s="1"/>
  <c r="B16" i="2"/>
  <c r="A16" i="2"/>
  <c r="BB121" i="3"/>
  <c r="F16" i="2" s="1"/>
  <c r="C121" i="3"/>
  <c r="BE100" i="3"/>
  <c r="BD100" i="3"/>
  <c r="BD102" i="3" s="1"/>
  <c r="H15" i="2" s="1"/>
  <c r="BC100" i="3"/>
  <c r="BB100" i="3"/>
  <c r="BB102" i="3" s="1"/>
  <c r="F15" i="2" s="1"/>
  <c r="G100" i="3"/>
  <c r="BA100" i="3" s="1"/>
  <c r="BA102" i="3" s="1"/>
  <c r="E15" i="2" s="1"/>
  <c r="B15" i="2"/>
  <c r="A15" i="2"/>
  <c r="BE102" i="3"/>
  <c r="I15" i="2" s="1"/>
  <c r="BC102" i="3"/>
  <c r="G15" i="2" s="1"/>
  <c r="G102" i="3"/>
  <c r="C102" i="3"/>
  <c r="BE96" i="3"/>
  <c r="BE98" i="3" s="1"/>
  <c r="I14" i="2" s="1"/>
  <c r="BD96" i="3"/>
  <c r="BC96" i="3"/>
  <c r="BC98" i="3" s="1"/>
  <c r="G14" i="2" s="1"/>
  <c r="BB96" i="3"/>
  <c r="G96" i="3"/>
  <c r="BA96" i="3" s="1"/>
  <c r="BA98" i="3" s="1"/>
  <c r="E14" i="2" s="1"/>
  <c r="B14" i="2"/>
  <c r="A14" i="2"/>
  <c r="BD98" i="3"/>
  <c r="H14" i="2" s="1"/>
  <c r="BB98" i="3"/>
  <c r="F14" i="2" s="1"/>
  <c r="C98" i="3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89" i="3"/>
  <c r="BD89" i="3"/>
  <c r="BD94" i="3" s="1"/>
  <c r="H13" i="2" s="1"/>
  <c r="BC89" i="3"/>
  <c r="BB89" i="3"/>
  <c r="BB94" i="3" s="1"/>
  <c r="F13" i="2" s="1"/>
  <c r="G89" i="3"/>
  <c r="BA89" i="3" s="1"/>
  <c r="B13" i="2"/>
  <c r="A13" i="2"/>
  <c r="BE94" i="3"/>
  <c r="I13" i="2" s="1"/>
  <c r="BC94" i="3"/>
  <c r="G13" i="2" s="1"/>
  <c r="G94" i="3"/>
  <c r="C94" i="3"/>
  <c r="BE85" i="3"/>
  <c r="BD85" i="3"/>
  <c r="BC85" i="3"/>
  <c r="BB85" i="3"/>
  <c r="G85" i="3"/>
  <c r="BA85" i="3" s="1"/>
  <c r="BE84" i="3"/>
  <c r="BD84" i="3"/>
  <c r="BD87" i="3" s="1"/>
  <c r="H12" i="2" s="1"/>
  <c r="BC84" i="3"/>
  <c r="BB84" i="3"/>
  <c r="BB87" i="3" s="1"/>
  <c r="F12" i="2" s="1"/>
  <c r="G84" i="3"/>
  <c r="BA84" i="3" s="1"/>
  <c r="B12" i="2"/>
  <c r="A12" i="2"/>
  <c r="BE87" i="3"/>
  <c r="I12" i="2" s="1"/>
  <c r="BC87" i="3"/>
  <c r="G12" i="2" s="1"/>
  <c r="G87" i="3"/>
  <c r="C87" i="3"/>
  <c r="BE79" i="3"/>
  <c r="BD79" i="3"/>
  <c r="BC79" i="3"/>
  <c r="BB79" i="3"/>
  <c r="G79" i="3"/>
  <c r="BA79" i="3" s="1"/>
  <c r="BE75" i="3"/>
  <c r="BD75" i="3"/>
  <c r="BD82" i="3" s="1"/>
  <c r="H11" i="2" s="1"/>
  <c r="BC75" i="3"/>
  <c r="BB75" i="3"/>
  <c r="G75" i="3"/>
  <c r="BA75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4" i="3"/>
  <c r="BE82" i="3" s="1"/>
  <c r="I11" i="2" s="1"/>
  <c r="BD64" i="3"/>
  <c r="BC64" i="3"/>
  <c r="BC82" i="3" s="1"/>
  <c r="G11" i="2" s="1"/>
  <c r="BB64" i="3"/>
  <c r="G64" i="3"/>
  <c r="BA64" i="3" s="1"/>
  <c r="B11" i="2"/>
  <c r="A11" i="2"/>
  <c r="BB82" i="3"/>
  <c r="F11" i="2" s="1"/>
  <c r="C82" i="3"/>
  <c r="BE59" i="3"/>
  <c r="BD59" i="3"/>
  <c r="BD62" i="3" s="1"/>
  <c r="H10" i="2" s="1"/>
  <c r="BC59" i="3"/>
  <c r="BB59" i="3"/>
  <c r="BB62" i="3" s="1"/>
  <c r="F10" i="2" s="1"/>
  <c r="G59" i="3"/>
  <c r="BA59" i="3" s="1"/>
  <c r="BA62" i="3" s="1"/>
  <c r="E10" i="2" s="1"/>
  <c r="B10" i="2"/>
  <c r="A10" i="2"/>
  <c r="BE62" i="3"/>
  <c r="I10" i="2" s="1"/>
  <c r="BC62" i="3"/>
  <c r="G10" i="2" s="1"/>
  <c r="G62" i="3"/>
  <c r="C62" i="3"/>
  <c r="BE56" i="3"/>
  <c r="BD56" i="3"/>
  <c r="BC56" i="3"/>
  <c r="BB56" i="3"/>
  <c r="G56" i="3"/>
  <c r="BA56" i="3" s="1"/>
  <c r="BE54" i="3"/>
  <c r="BD54" i="3"/>
  <c r="BD57" i="3" s="1"/>
  <c r="H9" i="2" s="1"/>
  <c r="BC54" i="3"/>
  <c r="BB54" i="3"/>
  <c r="BB57" i="3" s="1"/>
  <c r="F9" i="2" s="1"/>
  <c r="G54" i="3"/>
  <c r="BA54" i="3" s="1"/>
  <c r="B9" i="2"/>
  <c r="A9" i="2"/>
  <c r="BE57" i="3"/>
  <c r="I9" i="2" s="1"/>
  <c r="BC57" i="3"/>
  <c r="G9" i="2" s="1"/>
  <c r="G57" i="3"/>
  <c r="C57" i="3"/>
  <c r="BE50" i="3"/>
  <c r="BE52" i="3" s="1"/>
  <c r="I8" i="2" s="1"/>
  <c r="BD50" i="3"/>
  <c r="BC50" i="3"/>
  <c r="BC52" i="3" s="1"/>
  <c r="G8" i="2" s="1"/>
  <c r="BB50" i="3"/>
  <c r="G50" i="3"/>
  <c r="BA50" i="3" s="1"/>
  <c r="BA52" i="3" s="1"/>
  <c r="E8" i="2" s="1"/>
  <c r="B8" i="2"/>
  <c r="A8" i="2"/>
  <c r="BD52" i="3"/>
  <c r="H8" i="2" s="1"/>
  <c r="BB52" i="3"/>
  <c r="F8" i="2" s="1"/>
  <c r="C52" i="3"/>
  <c r="BE42" i="3"/>
  <c r="BD42" i="3"/>
  <c r="BC42" i="3"/>
  <c r="BB42" i="3"/>
  <c r="G42" i="3"/>
  <c r="BA42" i="3" s="1"/>
  <c r="BE37" i="3"/>
  <c r="BD37" i="3"/>
  <c r="BC37" i="3"/>
  <c r="BB37" i="3"/>
  <c r="G37" i="3"/>
  <c r="BA37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26" i="3"/>
  <c r="BD26" i="3"/>
  <c r="BC26" i="3"/>
  <c r="BB26" i="3"/>
  <c r="G26" i="3"/>
  <c r="BA26" i="3" s="1"/>
  <c r="BE21" i="3"/>
  <c r="BD21" i="3"/>
  <c r="BC21" i="3"/>
  <c r="BB21" i="3"/>
  <c r="G21" i="3"/>
  <c r="BA21" i="3" s="1"/>
  <c r="BE16" i="3"/>
  <c r="BD16" i="3"/>
  <c r="BC16" i="3"/>
  <c r="BB16" i="3"/>
  <c r="G16" i="3"/>
  <c r="BA16" i="3" s="1"/>
  <c r="BE11" i="3"/>
  <c r="BD11" i="3"/>
  <c r="BC11" i="3"/>
  <c r="BB11" i="3"/>
  <c r="G11" i="3"/>
  <c r="BA11" i="3" s="1"/>
  <c r="BE8" i="3"/>
  <c r="BD8" i="3"/>
  <c r="BD48" i="3" s="1"/>
  <c r="H7" i="2" s="1"/>
  <c r="BC8" i="3"/>
  <c r="BB8" i="3"/>
  <c r="BB48" i="3" s="1"/>
  <c r="F7" i="2" s="1"/>
  <c r="G8" i="3"/>
  <c r="BA8" i="3" s="1"/>
  <c r="B7" i="2"/>
  <c r="A7" i="2"/>
  <c r="C48" i="3"/>
  <c r="E4" i="3"/>
  <c r="C4" i="3"/>
  <c r="F3" i="3"/>
  <c r="C3" i="3"/>
  <c r="H33" i="2"/>
  <c r="G23" i="1" s="1"/>
  <c r="G22" i="1" s="1"/>
  <c r="G32" i="2"/>
  <c r="I32" i="2" s="1"/>
  <c r="C2" i="2"/>
  <c r="C1" i="2"/>
  <c r="C33" i="1"/>
  <c r="F33" i="1" s="1"/>
  <c r="C31" i="1"/>
  <c r="C9" i="1"/>
  <c r="G7" i="1"/>
  <c r="D2" i="1"/>
  <c r="C2" i="1"/>
  <c r="BC48" i="3" l="1"/>
  <c r="G7" i="2" s="1"/>
  <c r="G27" i="2" s="1"/>
  <c r="C18" i="1" s="1"/>
  <c r="BE48" i="3"/>
  <c r="I7" i="2" s="1"/>
  <c r="I27" i="2" s="1"/>
  <c r="C21" i="1" s="1"/>
  <c r="BA48" i="3"/>
  <c r="E7" i="2" s="1"/>
  <c r="BA94" i="3"/>
  <c r="E13" i="2" s="1"/>
  <c r="G98" i="3"/>
  <c r="G129" i="3"/>
  <c r="BA138" i="3"/>
  <c r="E19" i="2" s="1"/>
  <c r="G162" i="3"/>
  <c r="G48" i="3"/>
  <c r="BA82" i="3"/>
  <c r="E11" i="2" s="1"/>
  <c r="BA121" i="3"/>
  <c r="E16" i="2" s="1"/>
  <c r="G138" i="3"/>
  <c r="BB220" i="3"/>
  <c r="F22" i="2" s="1"/>
  <c r="BB228" i="3"/>
  <c r="F23" i="2" s="1"/>
  <c r="BB251" i="3"/>
  <c r="F24" i="2" s="1"/>
  <c r="G52" i="3"/>
  <c r="BA57" i="3"/>
  <c r="E9" i="2" s="1"/>
  <c r="G82" i="3"/>
  <c r="BA87" i="3"/>
  <c r="E12" i="2" s="1"/>
  <c r="G121" i="3"/>
  <c r="BB176" i="3"/>
  <c r="F21" i="2" s="1"/>
  <c r="F27" i="2" s="1"/>
  <c r="C16" i="1" s="1"/>
  <c r="G220" i="3"/>
  <c r="G228" i="3"/>
  <c r="G251" i="3"/>
  <c r="BD262" i="3"/>
  <c r="H25" i="2" s="1"/>
  <c r="H27" i="2" s="1"/>
  <c r="C17" i="1" s="1"/>
  <c r="E27" i="2" l="1"/>
  <c r="C15" i="1" s="1"/>
  <c r="C19" i="1" s="1"/>
  <c r="C22" i="1" s="1"/>
  <c r="C23" i="1" s="1"/>
  <c r="F30" i="1" s="1"/>
  <c r="F31" i="1"/>
  <c r="F34" i="1" s="1"/>
</calcChain>
</file>

<file path=xl/sharedStrings.xml><?xml version="1.0" encoding="utf-8"?>
<sst xmlns="http://schemas.openxmlformats.org/spreadsheetml/2006/main" count="736" uniqueCount="435">
  <si>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</si>
  <si>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</si>
  <si>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</si>
  <si>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</si>
  <si>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</si>
  <si>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</si>
  <si>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</si>
  <si>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</si>
  <si>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</si>
  <si>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</si>
  <si>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</si>
  <si>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</si>
  <si>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</si>
  <si>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</si>
  <si>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</si>
  <si>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</si>
  <si>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</si>
  <si>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</si>
  <si>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</si>
  <si>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</si>
  <si>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</si>
  <si>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</si>
  <si>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</si>
  <si>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</si>
  <si>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</si>
  <si>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</si>
  <si>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</si>
  <si>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</si>
  <si>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</si>
  <si>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</si>
  <si>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</si>
  <si>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</si>
  <si>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</si>
  <si>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</si>
  <si>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</si>
  <si>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</si>
  <si>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</si>
  <si>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</si>
  <si>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</si>
  <si>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</si>
  <si>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</si>
  <si>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</si>
  <si>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</si>
  <si>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</si>
  <si>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</si>
  <si>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</si>
  <si>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</si>
  <si>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</si>
  <si>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</si>
  <si>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</si>
  <si>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</si>
  <si>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</si>
  <si>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</si>
  <si>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</si>
  <si>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</si>
  <si>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</si>
  <si>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</si>
  <si>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</si>
  <si>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</si>
  <si>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</si>
  <si>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</si>
  <si>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</si>
  <si>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</si>
  <si>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</si>
  <si>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</si>
  <si>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</si>
  <si>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</si>
  <si>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</si>
  <si>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</si>
  <si>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</si>
  <si>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</si>
  <si>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</si>
  <si>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</si>
  <si>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</si>
  <si>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</si>
  <si>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</si>
  <si>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Si_202505</t>
  </si>
  <si>
    <t>Zpřístupnění objektu HFJAMU Brno</t>
  </si>
  <si>
    <t>SO-03</t>
  </si>
  <si>
    <t>Stavební část</t>
  </si>
  <si>
    <t>P1Zp</t>
  </si>
  <si>
    <t>31</t>
  </si>
  <si>
    <t>Zdi podpěrné a volné</t>
  </si>
  <si>
    <t>310235251RT2</t>
  </si>
  <si>
    <t>Zazdívka otvorů pl.0,0225 m2 cihlami, tl.zdi 45 cm s použitím suché maltové směsi</t>
  </si>
  <si>
    <t>kus</t>
  </si>
  <si>
    <t>zazdívky při montáži plošiny :</t>
  </si>
  <si>
    <t>S15,  S35  /odhadem:10</t>
  </si>
  <si>
    <t>317234410RT2</t>
  </si>
  <si>
    <t>Vyzdívka mezi nosníky cihlami pálenými na MC s použitím suché maltové směsi</t>
  </si>
  <si>
    <t>m3</t>
  </si>
  <si>
    <t>překlady IPE 140  dodatečně osazené:</t>
  </si>
  <si>
    <t>1/P:2,00*0,20*0,55</t>
  </si>
  <si>
    <t>2/P:2,50*0,20*0,70</t>
  </si>
  <si>
    <t>3/P:1,50*0,20*0,80</t>
  </si>
  <si>
    <t>317314160R00</t>
  </si>
  <si>
    <t xml:space="preserve">Podbetonování zhlaví nosníků, zdivo šířky 600 mm </t>
  </si>
  <si>
    <t>1/P:2*2</t>
  </si>
  <si>
    <t>2/P:2*4</t>
  </si>
  <si>
    <t>3/P:2*4</t>
  </si>
  <si>
    <t>317351103R00</t>
  </si>
  <si>
    <t xml:space="preserve">Příplatek za podpěrnou konstrukci výšky 4-6 m </t>
  </si>
  <si>
    <t>m2</t>
  </si>
  <si>
    <t>dočasné podepření při bourání :</t>
  </si>
  <si>
    <t>pro nové překlady:1,00*0,80</t>
  </si>
  <si>
    <t>1,95*0,70</t>
  </si>
  <si>
    <t>1,50*0,55</t>
  </si>
  <si>
    <t>317351107R00</t>
  </si>
  <si>
    <t xml:space="preserve">Bednění překladů - zřízení </t>
  </si>
  <si>
    <t>317351108R00</t>
  </si>
  <si>
    <t xml:space="preserve">Bednění překladů - odstranění </t>
  </si>
  <si>
    <t>317944313R00</t>
  </si>
  <si>
    <t>Válcované nosníky č. 14 - 22 osazované do připravených otvorů</t>
  </si>
  <si>
    <t>t</t>
  </si>
  <si>
    <t>1/P:2,00*2*12,9/1000</t>
  </si>
  <si>
    <t>2/P:2,50*4*12,9/1000</t>
  </si>
  <si>
    <t>3/P:1,50*4*12,9/1000</t>
  </si>
  <si>
    <t>346244381RT2</t>
  </si>
  <si>
    <t>Plentování ocelových nosníků výšky do 20 cm s použitím suché maltové směsi</t>
  </si>
  <si>
    <t>1/P:2,00*0,20</t>
  </si>
  <si>
    <t>2/P:2,50*0,20*2</t>
  </si>
  <si>
    <t>3/P:1,50*0,20*2</t>
  </si>
  <si>
    <t>13380530.R</t>
  </si>
  <si>
    <t>Tyč ocelová I 160, S235JR</t>
  </si>
  <si>
    <t>prořez  10%:0,2580*0,10</t>
  </si>
  <si>
    <t>34</t>
  </si>
  <si>
    <t>Stěny a příčky</t>
  </si>
  <si>
    <t>34 R01</t>
  </si>
  <si>
    <t xml:space="preserve">Úprava SDK příčky akustické a požární </t>
  </si>
  <si>
    <t>mezi S15-C a komorním sálem S15 :2,06*2,80</t>
  </si>
  <si>
    <t>4</t>
  </si>
  <si>
    <t>Vodorovné konstrukce</t>
  </si>
  <si>
    <t>411121121R00</t>
  </si>
  <si>
    <t xml:space="preserve">Osaz.stropních panelů š. do 120, dl. do 380 cm </t>
  </si>
  <si>
    <t>rozšíření podesty  S35:1</t>
  </si>
  <si>
    <t>59341121.R</t>
  </si>
  <si>
    <t>Deska stropní plná  179x29x10 cm</t>
  </si>
  <si>
    <t>43</t>
  </si>
  <si>
    <t>Schodiště</t>
  </si>
  <si>
    <t>430320030RAB</t>
  </si>
  <si>
    <t>Schodišťová konstrukce železobetonová C 16/20 bednění, výztuž 120 kg/m3</t>
  </si>
  <si>
    <t>rozšíření schodiště v S35 :</t>
  </si>
  <si>
    <t>7 schodů:(0,18*0,27)/2*0,35*7</t>
  </si>
  <si>
    <t>61</t>
  </si>
  <si>
    <t>Upravy povrchů vnitřní</t>
  </si>
  <si>
    <t>612403382RV1</t>
  </si>
  <si>
    <t>Hrubá výplň rýh ve stěnách do 5x5 cm maltou ze SMS výplňovou nesmrštivou maltou</t>
  </si>
  <si>
    <t>m</t>
  </si>
  <si>
    <t>S15,  S35  odhadem:40,0</t>
  </si>
  <si>
    <t>612421321R00</t>
  </si>
  <si>
    <t xml:space="preserve">Oprava vápen.omítek stěn do 30 % pl. - hladkých </t>
  </si>
  <si>
    <t>S15,  S35  odhadem:60,0</t>
  </si>
  <si>
    <t>612425921R00</t>
  </si>
  <si>
    <t xml:space="preserve">Omítka vápenná vnitřního ostění - hladká </t>
  </si>
  <si>
    <t>1/P:2,00*(0,20+0,55)</t>
  </si>
  <si>
    <t>2/P:2,50*(0,20*2+0,70)</t>
  </si>
  <si>
    <t>3/P:1,50*(0,20*2+0,80)</t>
  </si>
  <si>
    <t>612425931RT2</t>
  </si>
  <si>
    <t>Omítka vápenná vnitřního ostění - štuková s použitím suché maltové směsi</t>
  </si>
  <si>
    <t>musí splnit požadavek P.O.:</t>
  </si>
  <si>
    <t>musí vykazovat odolnost R 60DP1:</t>
  </si>
  <si>
    <t>mč. S15-C nové dveře:(1,00+2*2,10)*0,80</t>
  </si>
  <si>
    <t>mč. S34  nový průchod:(1,95+2*2,10)*0,70</t>
  </si>
  <si>
    <t>mč. S35  nový zvětšený otvor:(1,50+2*2,10)*0,55</t>
  </si>
  <si>
    <t>61 R01</t>
  </si>
  <si>
    <t xml:space="preserve">Zapravení původní vřetenové stěny </t>
  </si>
  <si>
    <t>zapravení původní vřetenové stěny š. 30cm:</t>
  </si>
  <si>
    <t>po odbourání (věneček, omítka.....):4,50</t>
  </si>
  <si>
    <t>63</t>
  </si>
  <si>
    <t>Podlahy a podlahové konstrukce</t>
  </si>
  <si>
    <t>632411904R00</t>
  </si>
  <si>
    <t xml:space="preserve">Penetrace savých podkladů 0,25 l/m2 </t>
  </si>
  <si>
    <t>632413130R00</t>
  </si>
  <si>
    <t xml:space="preserve">Potěr ze SMS, ruční zpracování, tl. 30 mm </t>
  </si>
  <si>
    <t>úpravy podesty S35:2,1*1,5</t>
  </si>
  <si>
    <t>64</t>
  </si>
  <si>
    <t>Výplně otvorů</t>
  </si>
  <si>
    <t>642944121R00</t>
  </si>
  <si>
    <t xml:space="preserve">Osazení ocelových zárubní dodatečně do 2,5 m2 </t>
  </si>
  <si>
    <t>pol. 4/T:1+1</t>
  </si>
  <si>
    <t>553310043.R</t>
  </si>
  <si>
    <t>Zárubeň ocelová,  hl. 150, 900x1970 mm</t>
  </si>
  <si>
    <t>5533302238.R</t>
  </si>
  <si>
    <t>Zárubeň ocelová  125/1970/900 mm, EI, EW 45</t>
  </si>
  <si>
    <t>pol. 5/T:1</t>
  </si>
  <si>
    <t>94</t>
  </si>
  <si>
    <t>Lešení a stavební výtahy</t>
  </si>
  <si>
    <t>941955002R00</t>
  </si>
  <si>
    <t xml:space="preserve">Lešení lehké pomocné, výška podlahy do 1,9 m </t>
  </si>
  <si>
    <t>stropy /odhadem:30,0</t>
  </si>
  <si>
    <t>95</t>
  </si>
  <si>
    <t>Dokončovací konstrukce na pozemních stavbách</t>
  </si>
  <si>
    <t>952901111R00</t>
  </si>
  <si>
    <t xml:space="preserve">Vyčištění budov o výšce podlaží do 4 m </t>
  </si>
  <si>
    <t>podlahy /odhadem:30,0</t>
  </si>
  <si>
    <t>96</t>
  </si>
  <si>
    <t>Bourání konstrukcí</t>
  </si>
  <si>
    <t>962032241R00</t>
  </si>
  <si>
    <t xml:space="preserve">Bourání zdiva z cihel pálených na MC </t>
  </si>
  <si>
    <t>S22-A  snížení vřetenové stěny:</t>
  </si>
  <si>
    <t>pro rozšíření schodů /výška ccai 1,5m:0,30*4,43*1,50</t>
  </si>
  <si>
    <t>S34 průchod v klenbě:0,75*2,50*0,30</t>
  </si>
  <si>
    <t>S35 rozšíření  podesty:0,55*2,50*0,30</t>
  </si>
  <si>
    <t>S15C průchod stěnou:1,00*2,20*0,80</t>
  </si>
  <si>
    <t>962036124R00</t>
  </si>
  <si>
    <t xml:space="preserve">DMTZ SDK příčky, 1x kov.kce., 2x opláštěné 12,5 mm </t>
  </si>
  <si>
    <t>S15C  rozšíření otvoru pro dveře:1,35*2,20</t>
  </si>
  <si>
    <t>967031132R00</t>
  </si>
  <si>
    <t xml:space="preserve">Přisekání rovných ostění cihelných na MVC </t>
  </si>
  <si>
    <t>S35:</t>
  </si>
  <si>
    <t>rozšíření otvoru :(0,55+0,40)*2,50</t>
  </si>
  <si>
    <t>S34:</t>
  </si>
  <si>
    <t>rozšíření otvoru :0,70*2,50</t>
  </si>
  <si>
    <t>968061125R00</t>
  </si>
  <si>
    <t xml:space="preserve">Vyvěšení dřevěných a plastových dveřních křídel pl </t>
  </si>
  <si>
    <t>S30:1</t>
  </si>
  <si>
    <t>968072455R00</t>
  </si>
  <si>
    <t xml:space="preserve">Vybourání kovových dveřních zárubní pl. do 2 m2 </t>
  </si>
  <si>
    <t>S30:1,1*2,1</t>
  </si>
  <si>
    <t>97</t>
  </si>
  <si>
    <t>Prorážení otvorů</t>
  </si>
  <si>
    <t>974031264R00</t>
  </si>
  <si>
    <t xml:space="preserve">Vysekání rýh zeď cihelná u stropu 15 x 15 cm </t>
  </si>
  <si>
    <t>pro ocel. překlady:20,0</t>
  </si>
  <si>
    <t>zdruhé strany:20,0</t>
  </si>
  <si>
    <t>99</t>
  </si>
  <si>
    <t>Staveništní přesun hmot</t>
  </si>
  <si>
    <t>999281105R00</t>
  </si>
  <si>
    <t xml:space="preserve">Přesun hmot pro opravy a údržbu do výšky 6 m </t>
  </si>
  <si>
    <t>VN</t>
  </si>
  <si>
    <t>Vedlejší náklady</t>
  </si>
  <si>
    <t>VRN0</t>
  </si>
  <si>
    <t xml:space="preserve">Ztížené výrobní podmínky </t>
  </si>
  <si>
    <t>Soubor</t>
  </si>
  <si>
    <t>VRN4</t>
  </si>
  <si>
    <t xml:space="preserve">Zařízení staveniště </t>
  </si>
  <si>
    <t>VRN5</t>
  </si>
  <si>
    <t xml:space="preserve">Provoz investora </t>
  </si>
  <si>
    <t>VRN6</t>
  </si>
  <si>
    <t xml:space="preserve">Kompletační činnost (IČD) </t>
  </si>
  <si>
    <t>VRN7</t>
  </si>
  <si>
    <t xml:space="preserve">Zkoušky a revize </t>
  </si>
  <si>
    <t>VRN8</t>
  </si>
  <si>
    <t xml:space="preserve">Provozní řády, návody k obsluze, zaškolení obslu </t>
  </si>
  <si>
    <t>VRN9</t>
  </si>
  <si>
    <t xml:space="preserve">Dokumentace skutečného provedení stavby </t>
  </si>
  <si>
    <t>766</t>
  </si>
  <si>
    <t>Konstrukce truhlářské</t>
  </si>
  <si>
    <t>766211200R00</t>
  </si>
  <si>
    <t xml:space="preserve">Montáž madel schodišť. dřevěných průběžných </t>
  </si>
  <si>
    <t>na podestě S35:4,8+1,5</t>
  </si>
  <si>
    <t>766211420R00</t>
  </si>
  <si>
    <t xml:space="preserve">Montáž madel atyp.dílčích z 1kusu šířky nad 30 cm </t>
  </si>
  <si>
    <t>pol. 4/T, 5/T:0,70*2*2</t>
  </si>
  <si>
    <t>766661122R00</t>
  </si>
  <si>
    <t xml:space="preserve">Montáž dveří do zárubně,otevíravých 1kř.nad 0,8 m </t>
  </si>
  <si>
    <t>4/T:1</t>
  </si>
  <si>
    <t>766661422R00</t>
  </si>
  <si>
    <t xml:space="preserve">Montáž dveří protipožárních 1kříd. nad 80 cm </t>
  </si>
  <si>
    <t>mezi S15/S15-C,  pol. 5/T:1</t>
  </si>
  <si>
    <t>766665921R00</t>
  </si>
  <si>
    <t xml:space="preserve">Zakování dveří 1křídlých kompletizovaných </t>
  </si>
  <si>
    <t>766669117R00</t>
  </si>
  <si>
    <t xml:space="preserve">Dokování samozavírače na ocelovou zárubeň </t>
  </si>
  <si>
    <t>766669922R00</t>
  </si>
  <si>
    <t xml:space="preserve">Montáž vložky Fab </t>
  </si>
  <si>
    <t>766670021R00</t>
  </si>
  <si>
    <t xml:space="preserve">Montáž kliky a štítku </t>
  </si>
  <si>
    <t>766 R01</t>
  </si>
  <si>
    <t xml:space="preserve">D madla na dveře </t>
  </si>
  <si>
    <t>54914633</t>
  </si>
  <si>
    <t>Dveřní kování klíč Ti</t>
  </si>
  <si>
    <t>54926044</t>
  </si>
  <si>
    <t>Zámek stavební vložkový typ 24026 (80 mm)  P</t>
  </si>
  <si>
    <t>61165004.R</t>
  </si>
  <si>
    <t>Dveře vnitřní laminované plné 1kř. 90x197 cm</t>
  </si>
  <si>
    <t>61165643R</t>
  </si>
  <si>
    <t>Dveře protipožární plné 90x197 cm HPL 0,8 EW 15 DP3-C, samozavírač</t>
  </si>
  <si>
    <t>61191426.R</t>
  </si>
  <si>
    <t>Madla buková 50 x 50 mm</t>
  </si>
  <si>
    <t>dle montáže:6,30</t>
  </si>
  <si>
    <t>prořez  10%:6,30*0,10</t>
  </si>
  <si>
    <t>998766101R00</t>
  </si>
  <si>
    <t xml:space="preserve">Přesun hmot pro truhlářské konstr., výšky do 6 m </t>
  </si>
  <si>
    <t>767</t>
  </si>
  <si>
    <t>Konstrukce zámečnické</t>
  </si>
  <si>
    <t>767221110R00</t>
  </si>
  <si>
    <t xml:space="preserve">Montáž zábradlí schod.z trubek, do zdiva, do 15 kg </t>
  </si>
  <si>
    <t>pol. 1/Z:</t>
  </si>
  <si>
    <t>sytémové zábradlí z nerezi:</t>
  </si>
  <si>
    <t>S35 rozšíření podesty:4,8+1,5</t>
  </si>
  <si>
    <t>767225110R00</t>
  </si>
  <si>
    <t xml:space="preserve">Montáž zábradlí - osazení samostatného sloupku </t>
  </si>
  <si>
    <t xml:space="preserve"> 767 R01</t>
  </si>
  <si>
    <t>D+M schodišťová sklopná plošina 800/1050 mm mč. S34-A/S35</t>
  </si>
  <si>
    <t>soub</t>
  </si>
  <si>
    <t xml:space="preserve"> 767 R02</t>
  </si>
  <si>
    <t>D+M schodišťová sklopná plošina 800/1000mm mč. S25/S25A</t>
  </si>
  <si>
    <t xml:space="preserve"> 767 R03</t>
  </si>
  <si>
    <t>D+M zvedací plošina vertikální nůžková 1000/1350mm mč. S15-C/S25</t>
  </si>
  <si>
    <t>55399991.R</t>
  </si>
  <si>
    <t>Ocelové výrobky do 1 kg nerez</t>
  </si>
  <si>
    <t>kg</t>
  </si>
  <si>
    <t>náhradní položka:</t>
  </si>
  <si>
    <t>nerezové zábradlí  pol.1/Z, odhadem:180,0</t>
  </si>
  <si>
    <t>998767101R00</t>
  </si>
  <si>
    <t xml:space="preserve">Přesun hmot pro zámečnické konstr., výšky do 6 m </t>
  </si>
  <si>
    <t>771</t>
  </si>
  <si>
    <t>Podlahy z dlaždic a obklady</t>
  </si>
  <si>
    <t>771101115R00</t>
  </si>
  <si>
    <t>Vyrovnání podkladů samonivelační hmotou tloušťky d tloušťky do 10mm</t>
  </si>
  <si>
    <t>oprava podesty :2,13*1,50</t>
  </si>
  <si>
    <t>mezi S25/S15C:1,00*0,80</t>
  </si>
  <si>
    <t>771101210R00</t>
  </si>
  <si>
    <t xml:space="preserve">Penetrace podkladu pod dlažby </t>
  </si>
  <si>
    <t>oprava podesty  S35:2,13*1,50</t>
  </si>
  <si>
    <t>schod. stupně:(0,30+0,15)*1,58*7</t>
  </si>
  <si>
    <t>771275511R00</t>
  </si>
  <si>
    <t>Montáž dlažby/schodovek schodišťových stupňů na stupnice</t>
  </si>
  <si>
    <t>oprava schodů:1,58*7</t>
  </si>
  <si>
    <t>771275521R00</t>
  </si>
  <si>
    <t>Montáž dlažby schodišťových stupňů na podstupnice</t>
  </si>
  <si>
    <t>771445034R00</t>
  </si>
  <si>
    <t xml:space="preserve">Montáž soklíků schododišťových stupňovitých z dlaž </t>
  </si>
  <si>
    <t>7 stupňů:(0,30+0,16)*7</t>
  </si>
  <si>
    <t>771575109R00</t>
  </si>
  <si>
    <t>Montáž podlah z dlaždic hladkých keramických do tmelu</t>
  </si>
  <si>
    <t>podesta :2,13*1,50</t>
  </si>
  <si>
    <t>771578011R00</t>
  </si>
  <si>
    <t xml:space="preserve">Spára podlaha - stěna, silikonem </t>
  </si>
  <si>
    <t>kolem soklíku:</t>
  </si>
  <si>
    <t>schody:3,22</t>
  </si>
  <si>
    <t>podesta:0,20*2+0,55*2+0,40+0,10</t>
  </si>
  <si>
    <t>771579792R00</t>
  </si>
  <si>
    <t xml:space="preserve">Příplatek za podlahy keram.v omezeném prostoru </t>
  </si>
  <si>
    <t>781111111R00</t>
  </si>
  <si>
    <t xml:space="preserve">Řezání dlaždic diamantovým kotoučem </t>
  </si>
  <si>
    <t>odhadem:15,0</t>
  </si>
  <si>
    <t>58581697.A.R</t>
  </si>
  <si>
    <t>Nátěr penetrační a  podkladní</t>
  </si>
  <si>
    <t>asi  0,350 kg/m2:8,1720*0,35</t>
  </si>
  <si>
    <t>585832181</t>
  </si>
  <si>
    <t>Elast šedá dvousložková lepicí malta</t>
  </si>
  <si>
    <t>asi 3,50 kg/m2:8,172*3,50</t>
  </si>
  <si>
    <t>58583220.A</t>
  </si>
  <si>
    <t>Spár. hmota č. 100, 110 silikonová</t>
  </si>
  <si>
    <t>asi 0,50 kg/m2:8,172*0,50</t>
  </si>
  <si>
    <t>59764206.R</t>
  </si>
  <si>
    <t>Dlažba slinutá matná 300x600x10 mm</t>
  </si>
  <si>
    <t>výška schodu asi 15cm:11,06*0,15</t>
  </si>
  <si>
    <t>podesta:2,13*1,50</t>
  </si>
  <si>
    <t>prořez 15%:5,6540*0,15</t>
  </si>
  <si>
    <t>597642415.R</t>
  </si>
  <si>
    <t>Dlažba slinutá  matná sokl 300x80x9 mm</t>
  </si>
  <si>
    <t>dle montáže:5,22/0,30</t>
  </si>
  <si>
    <t>prořez 15%:17,40*0,15</t>
  </si>
  <si>
    <t>59764264.R</t>
  </si>
  <si>
    <t>Dlažba slinutá matná schodovka 300x300x9 mm povrch ABS</t>
  </si>
  <si>
    <t>stupnice:11,06/0,30</t>
  </si>
  <si>
    <t>prořez 15%:36,8667*0,15</t>
  </si>
  <si>
    <t>998771101R00</t>
  </si>
  <si>
    <t xml:space="preserve">Přesun hmot pro podlahy z dlaždic, výšky do 6 m </t>
  </si>
  <si>
    <t>783</t>
  </si>
  <si>
    <t>Nátěry</t>
  </si>
  <si>
    <t>783222100R00</t>
  </si>
  <si>
    <t xml:space="preserve">Nátěr syntetický kovových konstrukcí dvojnásobný </t>
  </si>
  <si>
    <t>783226100R00</t>
  </si>
  <si>
    <t xml:space="preserve">Nátěr syntetický kovových konstrukcí základní </t>
  </si>
  <si>
    <t>zárubně 90/197cm 2ks:1,0*2,0*2*2</t>
  </si>
  <si>
    <t>783626100R00</t>
  </si>
  <si>
    <t xml:space="preserve">Nátěr lazurovací truhlářských výrobků 1x lakování </t>
  </si>
  <si>
    <t>madlo k pol.1/Z:0,86</t>
  </si>
  <si>
    <t>783626200R00</t>
  </si>
  <si>
    <t xml:space="preserve">Nátěr lazurovací truhlářských výrobků 2x lakování </t>
  </si>
  <si>
    <t>784</t>
  </si>
  <si>
    <t>Malby</t>
  </si>
  <si>
    <t>784191101R00</t>
  </si>
  <si>
    <t xml:space="preserve">Penetrace podkladu univerzální 1x </t>
  </si>
  <si>
    <t>250,0</t>
  </si>
  <si>
    <t>přídavek na  klenby 15%:250,0*0,15</t>
  </si>
  <si>
    <t>784191201R00</t>
  </si>
  <si>
    <t xml:space="preserve">Penetrace podkladu hloubková 1x </t>
  </si>
  <si>
    <t>mezi S15-C a komorním sálem S15 :2,06*2,80*2</t>
  </si>
  <si>
    <t>784195112R00</t>
  </si>
  <si>
    <t xml:space="preserve">Malba disperzní standard, bílá, bez penetrace, 2 x </t>
  </si>
  <si>
    <t>784195212R00</t>
  </si>
  <si>
    <t>Malba disperzní, bílá, bez penetrace, 2 x na sádrokarton</t>
  </si>
  <si>
    <t>784402801R00</t>
  </si>
  <si>
    <t xml:space="preserve">Odstranění malby oškrábáním v místnosti H do 3,8 m </t>
  </si>
  <si>
    <t>předpokl. výška 300cm:</t>
  </si>
  <si>
    <t>S 25:(2,4+2,7)*2*3,0</t>
  </si>
  <si>
    <t>2,4*2,7</t>
  </si>
  <si>
    <t>S 25A:(3,3+2,7)*2*3,0</t>
  </si>
  <si>
    <t>3,3*2,7</t>
  </si>
  <si>
    <t>S 15C:(2,35+1,55)*2*3,0</t>
  </si>
  <si>
    <t>2,35*1,55</t>
  </si>
  <si>
    <t>S 34:(2,75+3,70)*2*3,0</t>
  </si>
  <si>
    <t>2,75*3,7</t>
  </si>
  <si>
    <t>S 34A:(3,7+1,23)*2*3,0</t>
  </si>
  <si>
    <t>3,7*1,23</t>
  </si>
  <si>
    <t>(2,75+4,8)*2*3,0</t>
  </si>
  <si>
    <t>2,75*4,8</t>
  </si>
  <si>
    <t>D96</t>
  </si>
  <si>
    <t>Přesuny suti a vybouraných hmot</t>
  </si>
  <si>
    <t>979011111R00</t>
  </si>
  <si>
    <t xml:space="preserve">Svislá doprava suti a vybour. hmot za 2.NP a 1.PP </t>
  </si>
  <si>
    <t>979012112R00</t>
  </si>
  <si>
    <t xml:space="preserve">Svislá doprava suti na výšku do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</si>
  <si>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</si>
  <si>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</si>
  <si>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</si>
  <si>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</si>
  <si>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</si>
  <si>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</si>
  <si>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</si>
  <si>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</si>
  <si>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</si>
  <si>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</si>
  <si>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979093111R00</t>
  </si>
  <si>
    <t xml:space="preserve">Uložení suti na skládku bez zhutnění </t>
  </si>
  <si>
    <t>979990102R00</t>
  </si>
  <si>
    <t xml:space="preserve">Poplat.za sklád.suti-směs bet.a cihel nad 30x30cm </t>
  </si>
  <si>
    <t>M21</t>
  </si>
  <si>
    <t>Elektromontáže</t>
  </si>
  <si>
    <t>M21 R01</t>
  </si>
  <si>
    <t xml:space="preserve">D+M elektroinstalace </t>
  </si>
  <si>
    <t>kompl</t>
  </si>
  <si>
    <t>cena bude upřesněna v projektu elektroinstalace:1</t>
  </si>
  <si>
    <t>AtelierSlavicon s.r.o. Trávníky 1562/6, 613 00 Brno</t>
  </si>
  <si>
    <t>JAMU, Beethovenova 650/2, 662 15 Brno</t>
  </si>
  <si>
    <t>výběrové řízení</t>
  </si>
  <si>
    <t>ing. Šišák J.</t>
  </si>
  <si>
    <t>březen 2025</t>
  </si>
  <si>
    <t>projektový</t>
  </si>
  <si>
    <t>Bezbariérový přístup_V.V.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</si>
</sst>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3" fillId="0" borderId="13" xfId="0" applyNumberFormat="1" applyFont="1" applyBorder="1"/>
    <xf numFmtId="0" fontId="5" fillId="4" borderId="16" xfId="0" applyFont="1" applyFill="1" applyBorder="1" applyAlignment="1">
      <alignment horizontal="left"/>
    </xf>
    <xf numFmtId="4" fontId="17" fillId="6" borderId="59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5" borderId="15" xfId="0" applyNumberFormat="1" applyFont="1" applyFill="1" applyBorder="1" applyAlignment="1">
      <alignment horizontal="right" indent="2"/>
    </xf>
    <xf numFmtId="166" fontId="3" fillId="5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="80" zoomScaleNormal="80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P1Zp</v>
      </c>
      <c r="D2" s="5" t="str">
        <f>Rekapitulace!G2</f>
        <v>Bezbariérový přístup_V.V.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76</v>
      </c>
      <c r="B7" s="22"/>
      <c r="C7" s="23" t="s">
        <v>77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86" t="s">
        <v>428</v>
      </c>
      <c r="D8" s="186"/>
      <c r="E8" s="187"/>
      <c r="F8" s="11" t="s">
        <v>13</v>
      </c>
      <c r="G8" s="182" t="s">
        <v>433</v>
      </c>
    </row>
    <row r="9" spans="1:57" x14ac:dyDescent="0.2">
      <c r="A9" s="26" t="s">
        <v>14</v>
      </c>
      <c r="B9" s="11"/>
      <c r="C9" s="186" t="str">
        <f>Projektant</f>
        <v>AtelierSlavicon s.r.o. Trávníky 1562/6, 613 00 Brno</v>
      </c>
      <c r="D9" s="186"/>
      <c r="E9" s="187"/>
      <c r="F9" s="11"/>
      <c r="G9" s="27"/>
    </row>
    <row r="10" spans="1:57" x14ac:dyDescent="0.2">
      <c r="A10" s="26" t="s">
        <v>15</v>
      </c>
      <c r="B10" s="11"/>
      <c r="C10" s="186" t="s">
        <v>429</v>
      </c>
      <c r="D10" s="186"/>
      <c r="E10" s="186"/>
      <c r="F10" s="11"/>
      <c r="G10" s="28"/>
      <c r="H10" s="29"/>
    </row>
    <row r="11" spans="1:57" ht="13.5" customHeight="1" x14ac:dyDescent="0.2">
      <c r="A11" s="26" t="s">
        <v>16</v>
      </c>
      <c r="B11" s="11"/>
      <c r="C11" s="186" t="s">
        <v>430</v>
      </c>
      <c r="D11" s="186"/>
      <c r="E11" s="186"/>
      <c r="F11" s="11" t="s">
        <v>17</v>
      </c>
      <c r="G11" s="28" t="s">
        <v>76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8"/>
      <c r="D12" s="188"/>
      <c r="E12" s="188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31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89" t="s">
        <v>34</v>
      </c>
      <c r="B23" s="190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 t="s">
        <v>431</v>
      </c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181" t="s">
        <v>432</v>
      </c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1">
        <f>C23-F32</f>
        <v>0</v>
      </c>
      <c r="G30" s="192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3">
        <f>ROUND(PRODUCT(F30,C31/100),0)</f>
        <v>0</v>
      </c>
      <c r="G31" s="194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3">
        <v>0</v>
      </c>
      <c r="G32" s="194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3">
        <f>ROUND(PRODUCT(F32,C33/100),0)</f>
        <v>0</v>
      </c>
      <c r="G33" s="194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195">
        <f>ROUND(SUM(F30:F33),0)</f>
        <v>0</v>
      </c>
      <c r="G34" s="196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6</v>
      </c>
    </row>
    <row r="38" spans="1:8" ht="12.75" customHeight="1" x14ac:dyDescent="0.2">
      <c r="A38" s="82"/>
      <c r="B38" s="185"/>
      <c r="C38" s="185"/>
      <c r="D38" s="185"/>
      <c r="E38" s="185"/>
      <c r="F38" s="185"/>
      <c r="G38" s="185"/>
      <c r="H38" t="s">
        <v>6</v>
      </c>
    </row>
    <row r="39" spans="1:8" x14ac:dyDescent="0.2">
      <c r="A39" s="82"/>
      <c r="B39" s="185"/>
      <c r="C39" s="185"/>
      <c r="D39" s="185"/>
      <c r="E39" s="185"/>
      <c r="F39" s="185"/>
      <c r="G39" s="185"/>
      <c r="H39" t="s">
        <v>6</v>
      </c>
    </row>
    <row r="40" spans="1:8" x14ac:dyDescent="0.2">
      <c r="A40" s="82"/>
      <c r="B40" s="185"/>
      <c r="C40" s="185"/>
      <c r="D40" s="185"/>
      <c r="E40" s="185"/>
      <c r="F40" s="185"/>
      <c r="G40" s="185"/>
      <c r="H40" t="s">
        <v>6</v>
      </c>
    </row>
    <row r="41" spans="1:8" x14ac:dyDescent="0.2">
      <c r="A41" s="82"/>
      <c r="B41" s="185"/>
      <c r="C41" s="185"/>
      <c r="D41" s="185"/>
      <c r="E41" s="185"/>
      <c r="F41" s="185"/>
      <c r="G41" s="185"/>
      <c r="H41" t="s">
        <v>6</v>
      </c>
    </row>
    <row r="42" spans="1:8" x14ac:dyDescent="0.2">
      <c r="A42" s="82"/>
      <c r="B42" s="185"/>
      <c r="C42" s="185"/>
      <c r="D42" s="185"/>
      <c r="E42" s="185"/>
      <c r="F42" s="185"/>
      <c r="G42" s="185"/>
      <c r="H42" t="s">
        <v>6</v>
      </c>
    </row>
    <row r="43" spans="1:8" x14ac:dyDescent="0.2">
      <c r="A43" s="82"/>
      <c r="B43" s="185"/>
      <c r="C43" s="185"/>
      <c r="D43" s="185"/>
      <c r="E43" s="185"/>
      <c r="F43" s="185"/>
      <c r="G43" s="185"/>
      <c r="H43" t="s">
        <v>6</v>
      </c>
    </row>
    <row r="44" spans="1:8" x14ac:dyDescent="0.2">
      <c r="A44" s="82"/>
      <c r="B44" s="185"/>
      <c r="C44" s="185"/>
      <c r="D44" s="185"/>
      <c r="E44" s="185"/>
      <c r="F44" s="185"/>
      <c r="G44" s="185"/>
      <c r="H44" t="s">
        <v>6</v>
      </c>
    </row>
    <row r="45" spans="1:8" ht="0.75" customHeight="1" x14ac:dyDescent="0.2">
      <c r="A45" s="82"/>
      <c r="B45" s="185"/>
      <c r="C45" s="185"/>
      <c r="D45" s="185"/>
      <c r="E45" s="185"/>
      <c r="F45" s="185"/>
      <c r="G45" s="185"/>
      <c r="H45" t="s">
        <v>6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4"/>
  <sheetViews>
    <sheetView zoomScale="80" zoomScaleNormal="80" workbookViewId="0">
      <selection activeCell="G3" sqref="G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49</v>
      </c>
      <c r="B1" s="198"/>
      <c r="C1" s="83" t="str">
        <f>CONCATENATE(cislostavby," ",nazevstavby)</f>
        <v>Si_202505 Zpřístupnění objektu HFJAMU Brno</v>
      </c>
      <c r="D1" s="84"/>
      <c r="E1" s="85"/>
      <c r="F1" s="84"/>
      <c r="G1" s="86" t="s">
        <v>50</v>
      </c>
      <c r="H1" s="87" t="s">
        <v>80</v>
      </c>
      <c r="I1" s="88"/>
    </row>
    <row r="2" spans="1:9" ht="13.5" thickBot="1" x14ac:dyDescent="0.25">
      <c r="A2" s="199" t="s">
        <v>51</v>
      </c>
      <c r="B2" s="200"/>
      <c r="C2" s="89" t="str">
        <f>CONCATENATE(cisloobjektu," ",nazevobjektu)</f>
        <v>SO-03 Stavební část</v>
      </c>
      <c r="D2" s="90"/>
      <c r="E2" s="91"/>
      <c r="F2" s="90"/>
      <c r="G2" s="201" t="s">
        <v>434</v>
      </c>
      <c r="H2" s="202"/>
      <c r="I2" s="203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9" x14ac:dyDescent="0.2">
      <c r="A7" s="177" t="str">
        <f>Položky!B7</f>
        <v>31</v>
      </c>
      <c r="B7" s="100" t="str">
        <f>Položky!C7</f>
        <v>Zdi podpěrné a volné</v>
      </c>
      <c r="C7" s="55"/>
      <c r="D7" s="101"/>
      <c r="E7" s="178">
        <f>Položky!BA48</f>
        <v>0</v>
      </c>
      <c r="F7" s="179">
        <f>Položky!BB48</f>
        <v>0</v>
      </c>
      <c r="G7" s="179">
        <f>Položky!BC48</f>
        <v>0</v>
      </c>
      <c r="H7" s="179">
        <f>Položky!BD48</f>
        <v>0</v>
      </c>
      <c r="I7" s="180">
        <f>Položky!BE48</f>
        <v>0</v>
      </c>
    </row>
    <row r="8" spans="1:9" x14ac:dyDescent="0.2">
      <c r="A8" s="177" t="str">
        <f>Položky!B49</f>
        <v>34</v>
      </c>
      <c r="B8" s="100" t="str">
        <f>Položky!C49</f>
        <v>Stěny a příčky</v>
      </c>
      <c r="C8" s="55"/>
      <c r="D8" s="101"/>
      <c r="E8" s="178">
        <f>Položky!BA52</f>
        <v>0</v>
      </c>
      <c r="F8" s="179">
        <f>Položky!BB52</f>
        <v>0</v>
      </c>
      <c r="G8" s="179">
        <f>Položky!BC52</f>
        <v>0</v>
      </c>
      <c r="H8" s="179">
        <f>Položky!BD52</f>
        <v>0</v>
      </c>
      <c r="I8" s="180">
        <f>Položky!BE52</f>
        <v>0</v>
      </c>
    </row>
    <row r="9" spans="1:9" x14ac:dyDescent="0.2">
      <c r="A9" s="177" t="str">
        <f>Položky!B53</f>
        <v>4</v>
      </c>
      <c r="B9" s="100" t="str">
        <f>Položky!C53</f>
        <v>Vodorovné konstrukce</v>
      </c>
      <c r="C9" s="55"/>
      <c r="D9" s="101"/>
      <c r="E9" s="178">
        <f>Položky!BA57</f>
        <v>0</v>
      </c>
      <c r="F9" s="179">
        <f>Položky!BB57</f>
        <v>0</v>
      </c>
      <c r="G9" s="179">
        <f>Položky!BC57</f>
        <v>0</v>
      </c>
      <c r="H9" s="179">
        <f>Položky!BD57</f>
        <v>0</v>
      </c>
      <c r="I9" s="180">
        <f>Položky!BE57</f>
        <v>0</v>
      </c>
    </row>
    <row r="10" spans="1:9" x14ac:dyDescent="0.2">
      <c r="A10" s="177" t="str">
        <f>Položky!B58</f>
        <v>43</v>
      </c>
      <c r="B10" s="100" t="str">
        <f>Položky!C58</f>
        <v>Schodiště</v>
      </c>
      <c r="C10" s="55"/>
      <c r="D10" s="101"/>
      <c r="E10" s="178">
        <f>Položky!BA62</f>
        <v>0</v>
      </c>
      <c r="F10" s="179">
        <f>Položky!BB62</f>
        <v>0</v>
      </c>
      <c r="G10" s="179">
        <f>Položky!BC62</f>
        <v>0</v>
      </c>
      <c r="H10" s="179">
        <f>Položky!BD62</f>
        <v>0</v>
      </c>
      <c r="I10" s="180">
        <f>Položky!BE62</f>
        <v>0</v>
      </c>
    </row>
    <row r="11" spans="1:9" x14ac:dyDescent="0.2">
      <c r="A11" s="177" t="str">
        <f>Položky!B63</f>
        <v>61</v>
      </c>
      <c r="B11" s="100" t="str">
        <f>Položky!C63</f>
        <v>Upravy povrchů vnitřní</v>
      </c>
      <c r="C11" s="55"/>
      <c r="D11" s="101"/>
      <c r="E11" s="178">
        <f>Položky!BA82</f>
        <v>0</v>
      </c>
      <c r="F11" s="179">
        <f>Položky!BB82</f>
        <v>0</v>
      </c>
      <c r="G11" s="179">
        <f>Položky!BC82</f>
        <v>0</v>
      </c>
      <c r="H11" s="179">
        <f>Položky!BD82</f>
        <v>0</v>
      </c>
      <c r="I11" s="180">
        <f>Položky!BE82</f>
        <v>0</v>
      </c>
    </row>
    <row r="12" spans="1:9" x14ac:dyDescent="0.2">
      <c r="A12" s="177" t="str">
        <f>Položky!B83</f>
        <v>63</v>
      </c>
      <c r="B12" s="100" t="str">
        <f>Položky!C83</f>
        <v>Podlahy a podlahové konstrukce</v>
      </c>
      <c r="C12" s="55"/>
      <c r="D12" s="101"/>
      <c r="E12" s="178">
        <f>Položky!BA87</f>
        <v>0</v>
      </c>
      <c r="F12" s="179">
        <f>Položky!BB87</f>
        <v>0</v>
      </c>
      <c r="G12" s="179">
        <f>Položky!BC87</f>
        <v>0</v>
      </c>
      <c r="H12" s="179">
        <f>Položky!BD87</f>
        <v>0</v>
      </c>
      <c r="I12" s="180">
        <f>Položky!BE87</f>
        <v>0</v>
      </c>
    </row>
    <row r="13" spans="1:9" x14ac:dyDescent="0.2">
      <c r="A13" s="177" t="str">
        <f>Položky!B88</f>
        <v>64</v>
      </c>
      <c r="B13" s="100" t="str">
        <f>Položky!C88</f>
        <v>Výplně otvorů</v>
      </c>
      <c r="C13" s="55"/>
      <c r="D13" s="101"/>
      <c r="E13" s="178">
        <f>Položky!BA94</f>
        <v>0</v>
      </c>
      <c r="F13" s="179">
        <f>Položky!BB94</f>
        <v>0</v>
      </c>
      <c r="G13" s="179">
        <f>Položky!BC94</f>
        <v>0</v>
      </c>
      <c r="H13" s="179">
        <f>Položky!BD94</f>
        <v>0</v>
      </c>
      <c r="I13" s="180">
        <f>Položky!BE94</f>
        <v>0</v>
      </c>
    </row>
    <row r="14" spans="1:9" x14ac:dyDescent="0.2">
      <c r="A14" s="177" t="str">
        <f>Položky!B95</f>
        <v>94</v>
      </c>
      <c r="B14" s="100" t="str">
        <f>Položky!C95</f>
        <v>Lešení a stavební výtahy</v>
      </c>
      <c r="C14" s="55"/>
      <c r="D14" s="101"/>
      <c r="E14" s="178">
        <f>Položky!BA98</f>
        <v>0</v>
      </c>
      <c r="F14" s="179">
        <f>Položky!BB98</f>
        <v>0</v>
      </c>
      <c r="G14" s="179">
        <f>Položky!BC98</f>
        <v>0</v>
      </c>
      <c r="H14" s="179">
        <f>Položky!BD98</f>
        <v>0</v>
      </c>
      <c r="I14" s="180">
        <f>Položky!BE98</f>
        <v>0</v>
      </c>
    </row>
    <row r="15" spans="1:9" x14ac:dyDescent="0.2">
      <c r="A15" s="177" t="str">
        <f>Položky!B99</f>
        <v>95</v>
      </c>
      <c r="B15" s="100" t="str">
        <f>Položky!C99</f>
        <v>Dokončovací konstrukce na pozemních stavbách</v>
      </c>
      <c r="C15" s="55"/>
      <c r="D15" s="101"/>
      <c r="E15" s="178">
        <f>Položky!BA102</f>
        <v>0</v>
      </c>
      <c r="F15" s="179">
        <f>Položky!BB102</f>
        <v>0</v>
      </c>
      <c r="G15" s="179">
        <f>Položky!BC102</f>
        <v>0</v>
      </c>
      <c r="H15" s="179">
        <f>Položky!BD102</f>
        <v>0</v>
      </c>
      <c r="I15" s="180">
        <f>Položky!BE102</f>
        <v>0</v>
      </c>
    </row>
    <row r="16" spans="1:9" x14ac:dyDescent="0.2">
      <c r="A16" s="177" t="str">
        <f>Položky!B103</f>
        <v>96</v>
      </c>
      <c r="B16" s="100" t="str">
        <f>Položky!C103</f>
        <v>Bourání konstrukcí</v>
      </c>
      <c r="C16" s="55"/>
      <c r="D16" s="101"/>
      <c r="E16" s="178">
        <f>Položky!BA121</f>
        <v>0</v>
      </c>
      <c r="F16" s="179">
        <f>Položky!BB121</f>
        <v>0</v>
      </c>
      <c r="G16" s="179">
        <f>Položky!BC121</f>
        <v>0</v>
      </c>
      <c r="H16" s="179">
        <f>Položky!BD121</f>
        <v>0</v>
      </c>
      <c r="I16" s="180">
        <f>Položky!BE121</f>
        <v>0</v>
      </c>
    </row>
    <row r="17" spans="1:57" x14ac:dyDescent="0.2">
      <c r="A17" s="177" t="str">
        <f>Položky!B122</f>
        <v>97</v>
      </c>
      <c r="B17" s="100" t="str">
        <f>Položky!C122</f>
        <v>Prorážení otvorů</v>
      </c>
      <c r="C17" s="55"/>
      <c r="D17" s="101"/>
      <c r="E17" s="178">
        <f>Položky!BA126</f>
        <v>0</v>
      </c>
      <c r="F17" s="179">
        <f>Položky!BB126</f>
        <v>0</v>
      </c>
      <c r="G17" s="179">
        <f>Položky!BC126</f>
        <v>0</v>
      </c>
      <c r="H17" s="179">
        <f>Položky!BD126</f>
        <v>0</v>
      </c>
      <c r="I17" s="180">
        <f>Položky!BE126</f>
        <v>0</v>
      </c>
    </row>
    <row r="18" spans="1:57" x14ac:dyDescent="0.2">
      <c r="A18" s="177" t="str">
        <f>Položky!B127</f>
        <v>99</v>
      </c>
      <c r="B18" s="100" t="str">
        <f>Položky!C127</f>
        <v>Staveništní přesun hmot</v>
      </c>
      <c r="C18" s="55"/>
      <c r="D18" s="101"/>
      <c r="E18" s="178">
        <f>Položky!BA129</f>
        <v>0</v>
      </c>
      <c r="F18" s="179">
        <f>Položky!BB129</f>
        <v>0</v>
      </c>
      <c r="G18" s="179">
        <f>Položky!BC129</f>
        <v>0</v>
      </c>
      <c r="H18" s="179">
        <f>Položky!BD129</f>
        <v>0</v>
      </c>
      <c r="I18" s="180">
        <f>Položky!BE129</f>
        <v>0</v>
      </c>
    </row>
    <row r="19" spans="1:57" x14ac:dyDescent="0.2">
      <c r="A19" s="177" t="str">
        <f>Položky!B130</f>
        <v>VN</v>
      </c>
      <c r="B19" s="100" t="str">
        <f>Položky!C130</f>
        <v>Vedlejší náklady</v>
      </c>
      <c r="C19" s="55"/>
      <c r="D19" s="101"/>
      <c r="E19" s="178">
        <f>Položky!BA138</f>
        <v>0</v>
      </c>
      <c r="F19" s="179">
        <f>Položky!BB138</f>
        <v>0</v>
      </c>
      <c r="G19" s="179">
        <f>Položky!BC138</f>
        <v>0</v>
      </c>
      <c r="H19" s="179">
        <f>Položky!BD138</f>
        <v>0</v>
      </c>
      <c r="I19" s="180">
        <f>Položky!BE138</f>
        <v>0</v>
      </c>
    </row>
    <row r="20" spans="1:57" x14ac:dyDescent="0.2">
      <c r="A20" s="177" t="str">
        <f>Položky!B139</f>
        <v>766</v>
      </c>
      <c r="B20" s="100" t="str">
        <f>Položky!C139</f>
        <v>Konstrukce truhlářské</v>
      </c>
      <c r="C20" s="55"/>
      <c r="D20" s="101"/>
      <c r="E20" s="178">
        <f>Položky!BA162</f>
        <v>0</v>
      </c>
      <c r="F20" s="179">
        <f>Položky!BB162</f>
        <v>0</v>
      </c>
      <c r="G20" s="179">
        <f>Položky!BC162</f>
        <v>0</v>
      </c>
      <c r="H20" s="179">
        <f>Položky!BD162</f>
        <v>0</v>
      </c>
      <c r="I20" s="180">
        <f>Položky!BE162</f>
        <v>0</v>
      </c>
    </row>
    <row r="21" spans="1:57" x14ac:dyDescent="0.2">
      <c r="A21" s="177" t="str">
        <f>Položky!B163</f>
        <v>767</v>
      </c>
      <c r="B21" s="100" t="str">
        <f>Položky!C163</f>
        <v>Konstrukce zámečnické</v>
      </c>
      <c r="C21" s="55"/>
      <c r="D21" s="101"/>
      <c r="E21" s="178">
        <f>Položky!BA176</f>
        <v>0</v>
      </c>
      <c r="F21" s="179">
        <f>Položky!BB176</f>
        <v>0</v>
      </c>
      <c r="G21" s="179">
        <f>Položky!BC176</f>
        <v>0</v>
      </c>
      <c r="H21" s="179">
        <f>Položky!BD176</f>
        <v>0</v>
      </c>
      <c r="I21" s="180">
        <f>Položky!BE176</f>
        <v>0</v>
      </c>
    </row>
    <row r="22" spans="1:57" x14ac:dyDescent="0.2">
      <c r="A22" s="177" t="str">
        <f>Položky!B177</f>
        <v>771</v>
      </c>
      <c r="B22" s="100" t="str">
        <f>Položky!C177</f>
        <v>Podlahy z dlaždic a obklady</v>
      </c>
      <c r="C22" s="55"/>
      <c r="D22" s="101"/>
      <c r="E22" s="178">
        <f>Položky!BA220</f>
        <v>0</v>
      </c>
      <c r="F22" s="179">
        <f>Položky!BB220</f>
        <v>0</v>
      </c>
      <c r="G22" s="179">
        <f>Položky!BC220</f>
        <v>0</v>
      </c>
      <c r="H22" s="179">
        <f>Položky!BD220</f>
        <v>0</v>
      </c>
      <c r="I22" s="180">
        <f>Položky!BE220</f>
        <v>0</v>
      </c>
    </row>
    <row r="23" spans="1:57" x14ac:dyDescent="0.2">
      <c r="A23" s="177" t="str">
        <f>Položky!B221</f>
        <v>783</v>
      </c>
      <c r="B23" s="100" t="str">
        <f>Položky!C221</f>
        <v>Nátěry</v>
      </c>
      <c r="C23" s="55"/>
      <c r="D23" s="101"/>
      <c r="E23" s="178">
        <f>Položky!BA228</f>
        <v>0</v>
      </c>
      <c r="F23" s="179">
        <f>Položky!BB228</f>
        <v>0</v>
      </c>
      <c r="G23" s="179">
        <f>Položky!BC228</f>
        <v>0</v>
      </c>
      <c r="H23" s="179">
        <f>Položky!BD228</f>
        <v>0</v>
      </c>
      <c r="I23" s="180">
        <f>Položky!BE228</f>
        <v>0</v>
      </c>
    </row>
    <row r="24" spans="1:57" x14ac:dyDescent="0.2">
      <c r="A24" s="177" t="str">
        <f>Položky!B229</f>
        <v>784</v>
      </c>
      <c r="B24" s="100" t="str">
        <f>Položky!C229</f>
        <v>Malby</v>
      </c>
      <c r="C24" s="55"/>
      <c r="D24" s="101"/>
      <c r="E24" s="178">
        <f>Položky!BA251</f>
        <v>0</v>
      </c>
      <c r="F24" s="179">
        <f>Položky!BB251</f>
        <v>0</v>
      </c>
      <c r="G24" s="179">
        <f>Položky!BC251</f>
        <v>0</v>
      </c>
      <c r="H24" s="179">
        <f>Položky!BD251</f>
        <v>0</v>
      </c>
      <c r="I24" s="180">
        <f>Položky!BE251</f>
        <v>0</v>
      </c>
    </row>
    <row r="25" spans="1:57" x14ac:dyDescent="0.2">
      <c r="A25" s="177" t="str">
        <f>Položky!B252</f>
        <v>D96</v>
      </c>
      <c r="B25" s="100" t="str">
        <f>Položky!C252</f>
        <v>Přesuny suti a vybouraných hmot</v>
      </c>
      <c r="C25" s="55"/>
      <c r="D25" s="101"/>
      <c r="E25" s="178">
        <f>Položky!BA262</f>
        <v>0</v>
      </c>
      <c r="F25" s="179">
        <f>Položky!BB262</f>
        <v>0</v>
      </c>
      <c r="G25" s="179">
        <f>Položky!BC262</f>
        <v>0</v>
      </c>
      <c r="H25" s="179">
        <f>Položky!BD262</f>
        <v>0</v>
      </c>
      <c r="I25" s="180">
        <f>Položky!BE262</f>
        <v>0</v>
      </c>
    </row>
    <row r="26" spans="1:57" ht="13.5" thickBot="1" x14ac:dyDescent="0.25">
      <c r="A26" s="177" t="str">
        <f>Položky!B263</f>
        <v>M21</v>
      </c>
      <c r="B26" s="100" t="str">
        <f>Položky!C263</f>
        <v>Elektromontáže</v>
      </c>
      <c r="C26" s="55"/>
      <c r="D26" s="101"/>
      <c r="E26" s="178">
        <f>Položky!BA266</f>
        <v>0</v>
      </c>
      <c r="F26" s="179">
        <f>Položky!BB266</f>
        <v>0</v>
      </c>
      <c r="G26" s="179">
        <f>Položky!BC266</f>
        <v>0</v>
      </c>
      <c r="H26" s="179">
        <f>Položky!BD266</f>
        <v>0</v>
      </c>
      <c r="I26" s="180">
        <f>Položky!BE266</f>
        <v>0</v>
      </c>
    </row>
    <row r="27" spans="1:57" s="108" customFormat="1" ht="13.5" thickBot="1" x14ac:dyDescent="0.25">
      <c r="A27" s="102"/>
      <c r="B27" s="103" t="s">
        <v>58</v>
      </c>
      <c r="C27" s="103"/>
      <c r="D27" s="104"/>
      <c r="E27" s="105">
        <f>SUM(E7:E26)</f>
        <v>0</v>
      </c>
      <c r="F27" s="106">
        <f>SUM(F7:F26)</f>
        <v>0</v>
      </c>
      <c r="G27" s="106">
        <f>SUM(G7:G26)</f>
        <v>0</v>
      </c>
      <c r="H27" s="106">
        <f>SUM(H7:H26)</f>
        <v>0</v>
      </c>
      <c r="I27" s="107">
        <f>SUM(I7:I26)</f>
        <v>0</v>
      </c>
    </row>
    <row r="28" spans="1:57" x14ac:dyDescent="0.2">
      <c r="A28" s="55"/>
      <c r="B28" s="55"/>
      <c r="C28" s="55"/>
      <c r="D28" s="55"/>
      <c r="E28" s="55"/>
      <c r="F28" s="55"/>
      <c r="G28" s="55"/>
      <c r="H28" s="55"/>
      <c r="I28" s="55"/>
    </row>
    <row r="29" spans="1:57" ht="19.5" customHeight="1" x14ac:dyDescent="0.25">
      <c r="A29" s="93" t="s">
        <v>59</v>
      </c>
      <c r="B29" s="93"/>
      <c r="C29" s="93"/>
      <c r="D29" s="93"/>
      <c r="E29" s="93"/>
      <c r="F29" s="93"/>
      <c r="G29" s="109"/>
      <c r="H29" s="93"/>
      <c r="I29" s="93"/>
      <c r="BA29" s="30"/>
      <c r="BB29" s="30"/>
      <c r="BC29" s="30"/>
      <c r="BD29" s="30"/>
      <c r="BE29" s="30"/>
    </row>
    <row r="30" spans="1:57" ht="13.5" thickBot="1" x14ac:dyDescent="0.25">
      <c r="A30" s="55"/>
      <c r="B30" s="55"/>
      <c r="C30" s="55"/>
      <c r="D30" s="55"/>
      <c r="E30" s="55"/>
      <c r="F30" s="55"/>
      <c r="G30" s="55"/>
      <c r="H30" s="55"/>
      <c r="I30" s="55"/>
    </row>
    <row r="31" spans="1:57" x14ac:dyDescent="0.2">
      <c r="A31" s="60" t="s">
        <v>60</v>
      </c>
      <c r="B31" s="61"/>
      <c r="C31" s="61"/>
      <c r="D31" s="110"/>
      <c r="E31" s="111" t="s">
        <v>61</v>
      </c>
      <c r="F31" s="112" t="s">
        <v>62</v>
      </c>
      <c r="G31" s="113" t="s">
        <v>63</v>
      </c>
      <c r="H31" s="114"/>
      <c r="I31" s="115" t="s">
        <v>61</v>
      </c>
    </row>
    <row r="32" spans="1:57" x14ac:dyDescent="0.2">
      <c r="A32" s="53"/>
      <c r="B32" s="44"/>
      <c r="C32" s="44"/>
      <c r="D32" s="116"/>
      <c r="E32" s="117"/>
      <c r="F32" s="118"/>
      <c r="G32" s="119">
        <f>CHOOSE(BA32+1,HSV+PSV,HSV+PSV+Mont,HSV+PSV+Dodavka+Mont,HSV,PSV,Mont,Dodavka,Mont+Dodavka,0)</f>
        <v>0</v>
      </c>
      <c r="H32" s="120"/>
      <c r="I32" s="121">
        <f>E32+F32*G32/100</f>
        <v>0</v>
      </c>
      <c r="BA32">
        <v>8</v>
      </c>
    </row>
    <row r="33" spans="1:9" ht="13.5" thickBot="1" x14ac:dyDescent="0.25">
      <c r="A33" s="122"/>
      <c r="B33" s="123" t="s">
        <v>64</v>
      </c>
      <c r="C33" s="124"/>
      <c r="D33" s="125"/>
      <c r="E33" s="126"/>
      <c r="F33" s="127"/>
      <c r="G33" s="127"/>
      <c r="H33" s="204">
        <f>SUM(H32:H32)</f>
        <v>0</v>
      </c>
      <c r="I33" s="205"/>
    </row>
    <row r="35" spans="1:9" x14ac:dyDescent="0.2">
      <c r="B35" s="108"/>
      <c r="F35" s="128"/>
      <c r="G35" s="129"/>
      <c r="H35" s="129"/>
      <c r="I35" s="130"/>
    </row>
    <row r="36" spans="1:9" x14ac:dyDescent="0.2">
      <c r="F36" s="128"/>
      <c r="G36" s="129"/>
      <c r="H36" s="129"/>
      <c r="I36" s="130"/>
    </row>
    <row r="37" spans="1:9" x14ac:dyDescent="0.2">
      <c r="F37" s="128"/>
      <c r="G37" s="129"/>
      <c r="H37" s="129"/>
      <c r="I37" s="130"/>
    </row>
    <row r="38" spans="1:9" x14ac:dyDescent="0.2">
      <c r="F38" s="128"/>
      <c r="G38" s="129"/>
      <c r="H38" s="129"/>
      <c r="I38" s="130"/>
    </row>
    <row r="39" spans="1:9" x14ac:dyDescent="0.2">
      <c r="F39" s="128"/>
      <c r="G39" s="129"/>
      <c r="H39" s="129"/>
      <c r="I39" s="130"/>
    </row>
    <row r="40" spans="1:9" x14ac:dyDescent="0.2">
      <c r="F40" s="128"/>
      <c r="G40" s="129"/>
      <c r="H40" s="129"/>
      <c r="I40" s="130"/>
    </row>
    <row r="41" spans="1:9" x14ac:dyDescent="0.2">
      <c r="F41" s="128"/>
      <c r="G41" s="129"/>
      <c r="H41" s="129"/>
      <c r="I41" s="130"/>
    </row>
    <row r="42" spans="1:9" x14ac:dyDescent="0.2">
      <c r="F42" s="128"/>
      <c r="G42" s="129"/>
      <c r="H42" s="129"/>
      <c r="I42" s="130"/>
    </row>
    <row r="43" spans="1:9" x14ac:dyDescent="0.2">
      <c r="F43" s="128"/>
      <c r="G43" s="129"/>
      <c r="H43" s="129"/>
      <c r="I43" s="130"/>
    </row>
    <row r="44" spans="1:9" x14ac:dyDescent="0.2">
      <c r="F44" s="128"/>
      <c r="G44" s="129"/>
      <c r="H44" s="129"/>
      <c r="I44" s="130"/>
    </row>
    <row r="45" spans="1:9" x14ac:dyDescent="0.2">
      <c r="F45" s="128"/>
      <c r="G45" s="129"/>
      <c r="H45" s="129"/>
      <c r="I45" s="130"/>
    </row>
    <row r="46" spans="1:9" x14ac:dyDescent="0.2">
      <c r="F46" s="128"/>
      <c r="G46" s="129"/>
      <c r="H46" s="129"/>
      <c r="I46" s="130"/>
    </row>
    <row r="47" spans="1:9" x14ac:dyDescent="0.2">
      <c r="F47" s="128"/>
      <c r="G47" s="129"/>
      <c r="H47" s="129"/>
      <c r="I47" s="130"/>
    </row>
    <row r="48" spans="1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  <row r="78" spans="6:9" x14ac:dyDescent="0.2">
      <c r="F78" s="128"/>
      <c r="G78" s="129"/>
      <c r="H78" s="129"/>
      <c r="I78" s="130"/>
    </row>
    <row r="79" spans="6:9" x14ac:dyDescent="0.2">
      <c r="F79" s="128"/>
      <c r="G79" s="129"/>
      <c r="H79" s="129"/>
      <c r="I79" s="130"/>
    </row>
    <row r="80" spans="6:9" x14ac:dyDescent="0.2">
      <c r="F80" s="128"/>
      <c r="G80" s="129"/>
      <c r="H80" s="129"/>
      <c r="I80" s="130"/>
    </row>
    <row r="81" spans="6:9" x14ac:dyDescent="0.2">
      <c r="F81" s="128"/>
      <c r="G81" s="129"/>
      <c r="H81" s="129"/>
      <c r="I81" s="130"/>
    </row>
    <row r="82" spans="6:9" x14ac:dyDescent="0.2">
      <c r="F82" s="128"/>
      <c r="G82" s="129"/>
      <c r="H82" s="129"/>
      <c r="I82" s="130"/>
    </row>
    <row r="83" spans="6:9" x14ac:dyDescent="0.2">
      <c r="F83" s="128"/>
      <c r="G83" s="129"/>
      <c r="H83" s="129"/>
      <c r="I83" s="130"/>
    </row>
    <row r="84" spans="6:9" x14ac:dyDescent="0.2">
      <c r="F84" s="128"/>
      <c r="G84" s="129"/>
      <c r="H84" s="129"/>
      <c r="I84" s="130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27"/>
  <sheetViews>
    <sheetView showGridLines="0" showZeros="0" tabSelected="1" zoomScale="80" zoomScaleNormal="80" workbookViewId="0">
      <selection activeCell="F8" sqref="F8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08" t="s">
        <v>65</v>
      </c>
      <c r="B1" s="208"/>
      <c r="C1" s="208"/>
      <c r="D1" s="208"/>
      <c r="E1" s="208"/>
      <c r="F1" s="208"/>
      <c r="G1" s="208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7" t="s">
        <v>49</v>
      </c>
      <c r="B3" s="198"/>
      <c r="C3" s="83" t="str">
        <f>CONCATENATE(cislostavby," ",nazevstavby)</f>
        <v>Si_202505 Zpřístupnění objektu HFJAMU Brno</v>
      </c>
      <c r="D3" s="84"/>
      <c r="E3" s="136" t="s">
        <v>66</v>
      </c>
      <c r="F3" s="137" t="str">
        <f>Rekapitulace!H1</f>
        <v>P1Zp</v>
      </c>
      <c r="G3" s="138"/>
    </row>
    <row r="4" spans="1:104" ht="13.5" thickBot="1" x14ac:dyDescent="0.25">
      <c r="A4" s="209" t="s">
        <v>51</v>
      </c>
      <c r="B4" s="200"/>
      <c r="C4" s="89" t="str">
        <f>CONCATENATE(cisloobjektu," ",nazevobjektu)</f>
        <v>SO-03 Stavební část</v>
      </c>
      <c r="D4" s="90"/>
      <c r="E4" s="210" t="str">
        <f>Rekapitulace!G2</f>
        <v>Bezbariérový přístup_V.V.</v>
      </c>
      <c r="F4" s="211"/>
      <c r="G4" s="212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44" t="s">
        <v>74</v>
      </c>
      <c r="B7" s="145" t="s">
        <v>81</v>
      </c>
      <c r="C7" s="146" t="s">
        <v>82</v>
      </c>
      <c r="D7" s="147"/>
      <c r="E7" s="148"/>
      <c r="F7" s="148"/>
      <c r="G7" s="149"/>
      <c r="O7" s="150">
        <v>1</v>
      </c>
    </row>
    <row r="8" spans="1:104" ht="22.5" x14ac:dyDescent="0.2">
      <c r="A8" s="151">
        <v>1</v>
      </c>
      <c r="B8" s="152" t="s">
        <v>83</v>
      </c>
      <c r="C8" s="153" t="s">
        <v>84</v>
      </c>
      <c r="D8" s="154" t="s">
        <v>85</v>
      </c>
      <c r="E8" s="155">
        <v>10</v>
      </c>
      <c r="F8" s="183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1.8880000000000001E-2</v>
      </c>
    </row>
    <row r="9" spans="1:104" x14ac:dyDescent="0.2">
      <c r="A9" s="158"/>
      <c r="B9" s="160"/>
      <c r="C9" s="206" t="s">
        <v>86</v>
      </c>
      <c r="D9" s="207"/>
      <c r="E9" s="161">
        <v>0</v>
      </c>
      <c r="F9" s="162"/>
      <c r="G9" s="163"/>
      <c r="M9" s="159" t="s">
        <v>86</v>
      </c>
      <c r="O9" s="150"/>
    </row>
    <row r="10" spans="1:104" x14ac:dyDescent="0.2">
      <c r="A10" s="158"/>
      <c r="B10" s="160"/>
      <c r="C10" s="206" t="s">
        <v>87</v>
      </c>
      <c r="D10" s="207"/>
      <c r="E10" s="161">
        <v>10</v>
      </c>
      <c r="F10" s="162"/>
      <c r="G10" s="163"/>
      <c r="M10" s="159" t="s">
        <v>87</v>
      </c>
      <c r="O10" s="150"/>
    </row>
    <row r="11" spans="1:104" ht="22.5" x14ac:dyDescent="0.2">
      <c r="A11" s="151">
        <v>2</v>
      </c>
      <c r="B11" s="152" t="s">
        <v>88</v>
      </c>
      <c r="C11" s="153" t="s">
        <v>89</v>
      </c>
      <c r="D11" s="154" t="s">
        <v>90</v>
      </c>
      <c r="E11" s="155">
        <v>0.81</v>
      </c>
      <c r="F11" s="183"/>
      <c r="G11" s="156">
        <f>E11*F11</f>
        <v>0</v>
      </c>
      <c r="O11" s="150">
        <v>2</v>
      </c>
      <c r="AA11" s="131">
        <v>1</v>
      </c>
      <c r="AB11" s="131">
        <v>1</v>
      </c>
      <c r="AC11" s="131">
        <v>1</v>
      </c>
      <c r="AZ11" s="131">
        <v>1</v>
      </c>
      <c r="BA11" s="131">
        <f>IF(AZ11=1,G11,0)</f>
        <v>0</v>
      </c>
      <c r="BB11" s="131">
        <f>IF(AZ11=2,G11,0)</f>
        <v>0</v>
      </c>
      <c r="BC11" s="131">
        <f>IF(AZ11=3,G11,0)</f>
        <v>0</v>
      </c>
      <c r="BD11" s="131">
        <f>IF(AZ11=4,G11,0)</f>
        <v>0</v>
      </c>
      <c r="BE11" s="131">
        <f>IF(AZ11=5,G11,0)</f>
        <v>0</v>
      </c>
      <c r="CA11" s="157">
        <v>1</v>
      </c>
      <c r="CB11" s="157">
        <v>1</v>
      </c>
      <c r="CZ11" s="131">
        <v>1.6823999999999999</v>
      </c>
    </row>
    <row r="12" spans="1:104" x14ac:dyDescent="0.2">
      <c r="A12" s="158"/>
      <c r="B12" s="160"/>
      <c r="C12" s="206" t="s">
        <v>91</v>
      </c>
      <c r="D12" s="207"/>
      <c r="E12" s="161">
        <v>0</v>
      </c>
      <c r="F12" s="162"/>
      <c r="G12" s="163"/>
      <c r="M12" s="159" t="s">
        <v>91</v>
      </c>
      <c r="O12" s="150"/>
    </row>
    <row r="13" spans="1:104" x14ac:dyDescent="0.2">
      <c r="A13" s="158"/>
      <c r="B13" s="160"/>
      <c r="C13" s="206" t="s">
        <v>92</v>
      </c>
      <c r="D13" s="207"/>
      <c r="E13" s="161">
        <v>0.22</v>
      </c>
      <c r="F13" s="162"/>
      <c r="G13" s="163"/>
      <c r="M13" s="159" t="s">
        <v>92</v>
      </c>
      <c r="O13" s="150"/>
    </row>
    <row r="14" spans="1:104" x14ac:dyDescent="0.2">
      <c r="A14" s="158"/>
      <c r="B14" s="160"/>
      <c r="C14" s="206" t="s">
        <v>93</v>
      </c>
      <c r="D14" s="207"/>
      <c r="E14" s="161">
        <v>0.35</v>
      </c>
      <c r="F14" s="162"/>
      <c r="G14" s="163"/>
      <c r="M14" s="159" t="s">
        <v>93</v>
      </c>
      <c r="O14" s="150"/>
    </row>
    <row r="15" spans="1:104" x14ac:dyDescent="0.2">
      <c r="A15" s="158"/>
      <c r="B15" s="160"/>
      <c r="C15" s="206" t="s">
        <v>94</v>
      </c>
      <c r="D15" s="207"/>
      <c r="E15" s="161">
        <v>0.24</v>
      </c>
      <c r="F15" s="162"/>
      <c r="G15" s="163"/>
      <c r="M15" s="159" t="s">
        <v>94</v>
      </c>
      <c r="O15" s="150"/>
    </row>
    <row r="16" spans="1:104" x14ac:dyDescent="0.2">
      <c r="A16" s="151">
        <v>3</v>
      </c>
      <c r="B16" s="152" t="s">
        <v>95</v>
      </c>
      <c r="C16" s="153" t="s">
        <v>96</v>
      </c>
      <c r="D16" s="154" t="s">
        <v>85</v>
      </c>
      <c r="E16" s="155">
        <v>20</v>
      </c>
      <c r="F16" s="183"/>
      <c r="G16" s="156">
        <f>E16*F16</f>
        <v>0</v>
      </c>
      <c r="O16" s="150">
        <v>2</v>
      </c>
      <c r="AA16" s="131">
        <v>1</v>
      </c>
      <c r="AB16" s="131">
        <v>1</v>
      </c>
      <c r="AC16" s="131">
        <v>1</v>
      </c>
      <c r="AZ16" s="131">
        <v>1</v>
      </c>
      <c r="BA16" s="131">
        <f>IF(AZ16=1,G16,0)</f>
        <v>0</v>
      </c>
      <c r="BB16" s="131">
        <f>IF(AZ16=2,G16,0)</f>
        <v>0</v>
      </c>
      <c r="BC16" s="131">
        <f>IF(AZ16=3,G16,0)</f>
        <v>0</v>
      </c>
      <c r="BD16" s="131">
        <f>IF(AZ16=4,G16,0)</f>
        <v>0</v>
      </c>
      <c r="BE16" s="131">
        <f>IF(AZ16=5,G16,0)</f>
        <v>0</v>
      </c>
      <c r="CA16" s="157">
        <v>1</v>
      </c>
      <c r="CB16" s="157">
        <v>1</v>
      </c>
      <c r="CZ16" s="131">
        <v>1.26E-2</v>
      </c>
    </row>
    <row r="17" spans="1:104" x14ac:dyDescent="0.2">
      <c r="A17" s="158"/>
      <c r="B17" s="160"/>
      <c r="C17" s="206" t="s">
        <v>91</v>
      </c>
      <c r="D17" s="207"/>
      <c r="E17" s="161">
        <v>0</v>
      </c>
      <c r="F17" s="162"/>
      <c r="G17" s="163"/>
      <c r="M17" s="159" t="s">
        <v>91</v>
      </c>
      <c r="O17" s="150"/>
    </row>
    <row r="18" spans="1:104" x14ac:dyDescent="0.2">
      <c r="A18" s="158"/>
      <c r="B18" s="160"/>
      <c r="C18" s="206" t="s">
        <v>97</v>
      </c>
      <c r="D18" s="207"/>
      <c r="E18" s="161">
        <v>4</v>
      </c>
      <c r="F18" s="162"/>
      <c r="G18" s="163"/>
      <c r="M18" s="159" t="s">
        <v>97</v>
      </c>
      <c r="O18" s="150"/>
    </row>
    <row r="19" spans="1:104" x14ac:dyDescent="0.2">
      <c r="A19" s="158"/>
      <c r="B19" s="160"/>
      <c r="C19" s="206" t="s">
        <v>98</v>
      </c>
      <c r="D19" s="207"/>
      <c r="E19" s="161">
        <v>8</v>
      </c>
      <c r="F19" s="162"/>
      <c r="G19" s="163"/>
      <c r="M19" s="159" t="s">
        <v>98</v>
      </c>
      <c r="O19" s="150"/>
    </row>
    <row r="20" spans="1:104" x14ac:dyDescent="0.2">
      <c r="A20" s="158"/>
      <c r="B20" s="160"/>
      <c r="C20" s="206" t="s">
        <v>99</v>
      </c>
      <c r="D20" s="207"/>
      <c r="E20" s="161">
        <v>8</v>
      </c>
      <c r="F20" s="162"/>
      <c r="G20" s="163"/>
      <c r="M20" s="159" t="s">
        <v>99</v>
      </c>
      <c r="O20" s="150"/>
    </row>
    <row r="21" spans="1:104" x14ac:dyDescent="0.2">
      <c r="A21" s="151">
        <v>4</v>
      </c>
      <c r="B21" s="152" t="s">
        <v>100</v>
      </c>
      <c r="C21" s="153" t="s">
        <v>101</v>
      </c>
      <c r="D21" s="154" t="s">
        <v>102</v>
      </c>
      <c r="E21" s="155">
        <v>2.99</v>
      </c>
      <c r="F21" s="183"/>
      <c r="G21" s="156">
        <f>E21*F21</f>
        <v>0</v>
      </c>
      <c r="O21" s="150">
        <v>2</v>
      </c>
      <c r="AA21" s="131">
        <v>1</v>
      </c>
      <c r="AB21" s="131">
        <v>1</v>
      </c>
      <c r="AC21" s="131">
        <v>1</v>
      </c>
      <c r="AZ21" s="131">
        <v>1</v>
      </c>
      <c r="BA21" s="131">
        <f>IF(AZ21=1,G21,0)</f>
        <v>0</v>
      </c>
      <c r="BB21" s="131">
        <f>IF(AZ21=2,G21,0)</f>
        <v>0</v>
      </c>
      <c r="BC21" s="131">
        <f>IF(AZ21=3,G21,0)</f>
        <v>0</v>
      </c>
      <c r="BD21" s="131">
        <f>IF(AZ21=4,G21,0)</f>
        <v>0</v>
      </c>
      <c r="BE21" s="131">
        <f>IF(AZ21=5,G21,0)</f>
        <v>0</v>
      </c>
      <c r="CA21" s="157">
        <v>1</v>
      </c>
      <c r="CB21" s="157">
        <v>1</v>
      </c>
      <c r="CZ21" s="131">
        <v>2.2899999999999999E-3</v>
      </c>
    </row>
    <row r="22" spans="1:104" x14ac:dyDescent="0.2">
      <c r="A22" s="158"/>
      <c r="B22" s="160"/>
      <c r="C22" s="206" t="s">
        <v>103</v>
      </c>
      <c r="D22" s="207"/>
      <c r="E22" s="161">
        <v>0</v>
      </c>
      <c r="F22" s="162"/>
      <c r="G22" s="163"/>
      <c r="M22" s="159" t="s">
        <v>103</v>
      </c>
      <c r="O22" s="150"/>
    </row>
    <row r="23" spans="1:104" x14ac:dyDescent="0.2">
      <c r="A23" s="158"/>
      <c r="B23" s="160"/>
      <c r="C23" s="206" t="s">
        <v>104</v>
      </c>
      <c r="D23" s="207"/>
      <c r="E23" s="161">
        <v>0.8</v>
      </c>
      <c r="F23" s="162"/>
      <c r="G23" s="163"/>
      <c r="M23" s="159" t="s">
        <v>104</v>
      </c>
      <c r="O23" s="150"/>
    </row>
    <row r="24" spans="1:104" x14ac:dyDescent="0.2">
      <c r="A24" s="158"/>
      <c r="B24" s="160"/>
      <c r="C24" s="206" t="s">
        <v>105</v>
      </c>
      <c r="D24" s="207"/>
      <c r="E24" s="161">
        <v>1.365</v>
      </c>
      <c r="F24" s="162"/>
      <c r="G24" s="163"/>
      <c r="M24" s="159" t="s">
        <v>105</v>
      </c>
      <c r="O24" s="150"/>
    </row>
    <row r="25" spans="1:104" x14ac:dyDescent="0.2">
      <c r="A25" s="158"/>
      <c r="B25" s="160"/>
      <c r="C25" s="206" t="s">
        <v>106</v>
      </c>
      <c r="D25" s="207"/>
      <c r="E25" s="161">
        <v>0.82499999999999996</v>
      </c>
      <c r="F25" s="162"/>
      <c r="G25" s="163"/>
      <c r="M25" s="159" t="s">
        <v>106</v>
      </c>
      <c r="O25" s="150"/>
    </row>
    <row r="26" spans="1:104" x14ac:dyDescent="0.2">
      <c r="A26" s="151">
        <v>5</v>
      </c>
      <c r="B26" s="152" t="s">
        <v>107</v>
      </c>
      <c r="C26" s="153" t="s">
        <v>108</v>
      </c>
      <c r="D26" s="154" t="s">
        <v>102</v>
      </c>
      <c r="E26" s="155">
        <v>2.99</v>
      </c>
      <c r="F26" s="183"/>
      <c r="G26" s="156">
        <f>E26*F26</f>
        <v>0</v>
      </c>
      <c r="O26" s="150">
        <v>2</v>
      </c>
      <c r="AA26" s="131">
        <v>1</v>
      </c>
      <c r="AB26" s="131">
        <v>1</v>
      </c>
      <c r="AC26" s="131">
        <v>1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57">
        <v>1</v>
      </c>
      <c r="CB26" s="157">
        <v>1</v>
      </c>
      <c r="CZ26" s="131">
        <v>8.8400000000000006E-3</v>
      </c>
    </row>
    <row r="27" spans="1:104" x14ac:dyDescent="0.2">
      <c r="A27" s="158"/>
      <c r="B27" s="160"/>
      <c r="C27" s="206" t="s">
        <v>103</v>
      </c>
      <c r="D27" s="207"/>
      <c r="E27" s="161">
        <v>0</v>
      </c>
      <c r="F27" s="162"/>
      <c r="G27" s="163"/>
      <c r="M27" s="159" t="s">
        <v>103</v>
      </c>
      <c r="O27" s="150"/>
    </row>
    <row r="28" spans="1:104" x14ac:dyDescent="0.2">
      <c r="A28" s="158"/>
      <c r="B28" s="160"/>
      <c r="C28" s="206" t="s">
        <v>104</v>
      </c>
      <c r="D28" s="207"/>
      <c r="E28" s="161">
        <v>0.8</v>
      </c>
      <c r="F28" s="162"/>
      <c r="G28" s="163"/>
      <c r="M28" s="159" t="s">
        <v>104</v>
      </c>
      <c r="O28" s="150"/>
    </row>
    <row r="29" spans="1:104" x14ac:dyDescent="0.2">
      <c r="A29" s="158"/>
      <c r="B29" s="160"/>
      <c r="C29" s="206" t="s">
        <v>105</v>
      </c>
      <c r="D29" s="207"/>
      <c r="E29" s="161">
        <v>1.365</v>
      </c>
      <c r="F29" s="162"/>
      <c r="G29" s="163"/>
      <c r="M29" s="159" t="s">
        <v>105</v>
      </c>
      <c r="O29" s="150"/>
    </row>
    <row r="30" spans="1:104" x14ac:dyDescent="0.2">
      <c r="A30" s="158"/>
      <c r="B30" s="160"/>
      <c r="C30" s="206" t="s">
        <v>106</v>
      </c>
      <c r="D30" s="207"/>
      <c r="E30" s="161">
        <v>0.82499999999999996</v>
      </c>
      <c r="F30" s="162"/>
      <c r="G30" s="163"/>
      <c r="M30" s="159" t="s">
        <v>106</v>
      </c>
      <c r="O30" s="150"/>
    </row>
    <row r="31" spans="1:104" x14ac:dyDescent="0.2">
      <c r="A31" s="151">
        <v>6</v>
      </c>
      <c r="B31" s="152" t="s">
        <v>109</v>
      </c>
      <c r="C31" s="153" t="s">
        <v>110</v>
      </c>
      <c r="D31" s="154" t="s">
        <v>102</v>
      </c>
      <c r="E31" s="155">
        <v>2.99</v>
      </c>
      <c r="F31" s="183"/>
      <c r="G31" s="156">
        <f>E31*F31</f>
        <v>0</v>
      </c>
      <c r="O31" s="150">
        <v>2</v>
      </c>
      <c r="AA31" s="131">
        <v>1</v>
      </c>
      <c r="AB31" s="131">
        <v>1</v>
      </c>
      <c r="AC31" s="131">
        <v>1</v>
      </c>
      <c r="AZ31" s="131">
        <v>1</v>
      </c>
      <c r="BA31" s="131">
        <f>IF(AZ31=1,G31,0)</f>
        <v>0</v>
      </c>
      <c r="BB31" s="131">
        <f>IF(AZ31=2,G31,0)</f>
        <v>0</v>
      </c>
      <c r="BC31" s="131">
        <f>IF(AZ31=3,G31,0)</f>
        <v>0</v>
      </c>
      <c r="BD31" s="131">
        <f>IF(AZ31=4,G31,0)</f>
        <v>0</v>
      </c>
      <c r="BE31" s="131">
        <f>IF(AZ31=5,G31,0)</f>
        <v>0</v>
      </c>
      <c r="CA31" s="157">
        <v>1</v>
      </c>
      <c r="CB31" s="157">
        <v>1</v>
      </c>
      <c r="CZ31" s="131">
        <v>0</v>
      </c>
    </row>
    <row r="32" spans="1:104" ht="22.5" x14ac:dyDescent="0.2">
      <c r="A32" s="151">
        <v>7</v>
      </c>
      <c r="B32" s="152" t="s">
        <v>111</v>
      </c>
      <c r="C32" s="153" t="s">
        <v>112</v>
      </c>
      <c r="D32" s="154" t="s">
        <v>113</v>
      </c>
      <c r="E32" s="155">
        <v>0.25800000000000001</v>
      </c>
      <c r="F32" s="183"/>
      <c r="G32" s="156">
        <f>E32*F32</f>
        <v>0</v>
      </c>
      <c r="O32" s="150">
        <v>2</v>
      </c>
      <c r="AA32" s="131">
        <v>1</v>
      </c>
      <c r="AB32" s="131">
        <v>1</v>
      </c>
      <c r="AC32" s="131">
        <v>1</v>
      </c>
      <c r="AZ32" s="131">
        <v>1</v>
      </c>
      <c r="BA32" s="131">
        <f>IF(AZ32=1,G32,0)</f>
        <v>0</v>
      </c>
      <c r="BB32" s="131">
        <f>IF(AZ32=2,G32,0)</f>
        <v>0</v>
      </c>
      <c r="BC32" s="131">
        <f>IF(AZ32=3,G32,0)</f>
        <v>0</v>
      </c>
      <c r="BD32" s="131">
        <f>IF(AZ32=4,G32,0)</f>
        <v>0</v>
      </c>
      <c r="BE32" s="131">
        <f>IF(AZ32=5,G32,0)</f>
        <v>0</v>
      </c>
      <c r="CA32" s="157">
        <v>1</v>
      </c>
      <c r="CB32" s="157">
        <v>1</v>
      </c>
      <c r="CZ32" s="131">
        <v>1.0900000000000001</v>
      </c>
    </row>
    <row r="33" spans="1:104" x14ac:dyDescent="0.2">
      <c r="A33" s="158"/>
      <c r="B33" s="160"/>
      <c r="C33" s="206" t="s">
        <v>91</v>
      </c>
      <c r="D33" s="207"/>
      <c r="E33" s="161">
        <v>0</v>
      </c>
      <c r="F33" s="162"/>
      <c r="G33" s="163"/>
      <c r="M33" s="159" t="s">
        <v>91</v>
      </c>
      <c r="O33" s="150"/>
    </row>
    <row r="34" spans="1:104" x14ac:dyDescent="0.2">
      <c r="A34" s="158"/>
      <c r="B34" s="160"/>
      <c r="C34" s="206" t="s">
        <v>114</v>
      </c>
      <c r="D34" s="207"/>
      <c r="E34" s="161">
        <v>5.16E-2</v>
      </c>
      <c r="F34" s="162"/>
      <c r="G34" s="163"/>
      <c r="M34" s="159" t="s">
        <v>114</v>
      </c>
      <c r="O34" s="150"/>
    </row>
    <row r="35" spans="1:104" x14ac:dyDescent="0.2">
      <c r="A35" s="158"/>
      <c r="B35" s="160"/>
      <c r="C35" s="206" t="s">
        <v>115</v>
      </c>
      <c r="D35" s="207"/>
      <c r="E35" s="161">
        <v>0.129</v>
      </c>
      <c r="F35" s="162"/>
      <c r="G35" s="163"/>
      <c r="M35" s="159" t="s">
        <v>115</v>
      </c>
      <c r="O35" s="150"/>
    </row>
    <row r="36" spans="1:104" x14ac:dyDescent="0.2">
      <c r="A36" s="158"/>
      <c r="B36" s="160"/>
      <c r="C36" s="206" t="s">
        <v>116</v>
      </c>
      <c r="D36" s="207"/>
      <c r="E36" s="161">
        <v>7.7399999999999997E-2</v>
      </c>
      <c r="F36" s="162"/>
      <c r="G36" s="163"/>
      <c r="M36" s="159" t="s">
        <v>116</v>
      </c>
      <c r="O36" s="150"/>
    </row>
    <row r="37" spans="1:104" ht="22.5" x14ac:dyDescent="0.2">
      <c r="A37" s="151">
        <v>8</v>
      </c>
      <c r="B37" s="152" t="s">
        <v>117</v>
      </c>
      <c r="C37" s="153" t="s">
        <v>118</v>
      </c>
      <c r="D37" s="154" t="s">
        <v>102</v>
      </c>
      <c r="E37" s="155">
        <v>2</v>
      </c>
      <c r="F37" s="183"/>
      <c r="G37" s="156">
        <f>E37*F37</f>
        <v>0</v>
      </c>
      <c r="O37" s="150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>IF(AZ37=1,G37,0)</f>
        <v>0</v>
      </c>
      <c r="BB37" s="131">
        <f>IF(AZ37=2,G37,0)</f>
        <v>0</v>
      </c>
      <c r="BC37" s="131">
        <f>IF(AZ37=3,G37,0)</f>
        <v>0</v>
      </c>
      <c r="BD37" s="131">
        <f>IF(AZ37=4,G37,0)</f>
        <v>0</v>
      </c>
      <c r="BE37" s="131">
        <f>IF(AZ37=5,G37,0)</f>
        <v>0</v>
      </c>
      <c r="CA37" s="157">
        <v>1</v>
      </c>
      <c r="CB37" s="157">
        <v>1</v>
      </c>
      <c r="CZ37" s="131">
        <v>0.15679999999999999</v>
      </c>
    </row>
    <row r="38" spans="1:104" x14ac:dyDescent="0.2">
      <c r="A38" s="158"/>
      <c r="B38" s="160"/>
      <c r="C38" s="206" t="s">
        <v>91</v>
      </c>
      <c r="D38" s="207"/>
      <c r="E38" s="161">
        <v>0</v>
      </c>
      <c r="F38" s="162"/>
      <c r="G38" s="163"/>
      <c r="M38" s="159" t="s">
        <v>91</v>
      </c>
      <c r="O38" s="150"/>
    </row>
    <row r="39" spans="1:104" x14ac:dyDescent="0.2">
      <c r="A39" s="158"/>
      <c r="B39" s="160"/>
      <c r="C39" s="206" t="s">
        <v>119</v>
      </c>
      <c r="D39" s="207"/>
      <c r="E39" s="161">
        <v>0.4</v>
      </c>
      <c r="F39" s="162"/>
      <c r="G39" s="163"/>
      <c r="M39" s="159" t="s">
        <v>119</v>
      </c>
      <c r="O39" s="150"/>
    </row>
    <row r="40" spans="1:104" x14ac:dyDescent="0.2">
      <c r="A40" s="158"/>
      <c r="B40" s="160"/>
      <c r="C40" s="206" t="s">
        <v>120</v>
      </c>
      <c r="D40" s="207"/>
      <c r="E40" s="161">
        <v>1</v>
      </c>
      <c r="F40" s="162"/>
      <c r="G40" s="163"/>
      <c r="M40" s="159" t="s">
        <v>120</v>
      </c>
      <c r="O40" s="150"/>
    </row>
    <row r="41" spans="1:104" x14ac:dyDescent="0.2">
      <c r="A41" s="158"/>
      <c r="B41" s="160"/>
      <c r="C41" s="206" t="s">
        <v>121</v>
      </c>
      <c r="D41" s="207"/>
      <c r="E41" s="161">
        <v>0.6</v>
      </c>
      <c r="F41" s="162"/>
      <c r="G41" s="163"/>
      <c r="M41" s="159" t="s">
        <v>121</v>
      </c>
      <c r="O41" s="150"/>
    </row>
    <row r="42" spans="1:104" x14ac:dyDescent="0.2">
      <c r="A42" s="151">
        <v>9</v>
      </c>
      <c r="B42" s="152" t="s">
        <v>122</v>
      </c>
      <c r="C42" s="153" t="s">
        <v>123</v>
      </c>
      <c r="D42" s="154" t="s">
        <v>113</v>
      </c>
      <c r="E42" s="155">
        <v>0.2838</v>
      </c>
      <c r="F42" s="183"/>
      <c r="G42" s="156">
        <f>E42*F42</f>
        <v>0</v>
      </c>
      <c r="O42" s="150">
        <v>2</v>
      </c>
      <c r="AA42" s="131">
        <v>3</v>
      </c>
      <c r="AB42" s="131">
        <v>1</v>
      </c>
      <c r="AC42" s="131" t="s">
        <v>122</v>
      </c>
      <c r="AZ42" s="131">
        <v>1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57">
        <v>3</v>
      </c>
      <c r="CB42" s="157">
        <v>1</v>
      </c>
      <c r="CZ42" s="131">
        <v>1</v>
      </c>
    </row>
    <row r="43" spans="1:104" x14ac:dyDescent="0.2">
      <c r="A43" s="158"/>
      <c r="B43" s="160"/>
      <c r="C43" s="206" t="s">
        <v>91</v>
      </c>
      <c r="D43" s="207"/>
      <c r="E43" s="161">
        <v>0</v>
      </c>
      <c r="F43" s="162"/>
      <c r="G43" s="163"/>
      <c r="M43" s="159" t="s">
        <v>91</v>
      </c>
      <c r="O43" s="150"/>
    </row>
    <row r="44" spans="1:104" x14ac:dyDescent="0.2">
      <c r="A44" s="158"/>
      <c r="B44" s="160"/>
      <c r="C44" s="206" t="s">
        <v>114</v>
      </c>
      <c r="D44" s="207"/>
      <c r="E44" s="161">
        <v>5.16E-2</v>
      </c>
      <c r="F44" s="162"/>
      <c r="G44" s="163"/>
      <c r="M44" s="159" t="s">
        <v>114</v>
      </c>
      <c r="O44" s="150"/>
    </row>
    <row r="45" spans="1:104" x14ac:dyDescent="0.2">
      <c r="A45" s="158"/>
      <c r="B45" s="160"/>
      <c r="C45" s="206" t="s">
        <v>115</v>
      </c>
      <c r="D45" s="207"/>
      <c r="E45" s="161">
        <v>0.129</v>
      </c>
      <c r="F45" s="162"/>
      <c r="G45" s="163"/>
      <c r="M45" s="159" t="s">
        <v>115</v>
      </c>
      <c r="O45" s="150"/>
    </row>
    <row r="46" spans="1:104" x14ac:dyDescent="0.2">
      <c r="A46" s="158"/>
      <c r="B46" s="160"/>
      <c r="C46" s="206" t="s">
        <v>116</v>
      </c>
      <c r="D46" s="207"/>
      <c r="E46" s="161">
        <v>7.7399999999999997E-2</v>
      </c>
      <c r="F46" s="162"/>
      <c r="G46" s="163"/>
      <c r="M46" s="159" t="s">
        <v>116</v>
      </c>
      <c r="O46" s="150"/>
    </row>
    <row r="47" spans="1:104" x14ac:dyDescent="0.2">
      <c r="A47" s="158"/>
      <c r="B47" s="160"/>
      <c r="C47" s="206" t="s">
        <v>124</v>
      </c>
      <c r="D47" s="207"/>
      <c r="E47" s="161">
        <v>2.58E-2</v>
      </c>
      <c r="F47" s="162"/>
      <c r="G47" s="163"/>
      <c r="M47" s="159" t="s">
        <v>124</v>
      </c>
      <c r="O47" s="150"/>
    </row>
    <row r="48" spans="1:104" x14ac:dyDescent="0.2">
      <c r="A48" s="164"/>
      <c r="B48" s="165" t="s">
        <v>75</v>
      </c>
      <c r="C48" s="166" t="str">
        <f>CONCATENATE(B7," ",C7)</f>
        <v>31 Zdi podpěrné a volné</v>
      </c>
      <c r="D48" s="167"/>
      <c r="E48" s="168"/>
      <c r="F48" s="169"/>
      <c r="G48" s="170">
        <f>SUM(G7:G47)</f>
        <v>0</v>
      </c>
      <c r="O48" s="150">
        <v>4</v>
      </c>
      <c r="BA48" s="171">
        <f>SUM(BA7:BA47)</f>
        <v>0</v>
      </c>
      <c r="BB48" s="171">
        <f>SUM(BB7:BB47)</f>
        <v>0</v>
      </c>
      <c r="BC48" s="171">
        <f>SUM(BC7:BC47)</f>
        <v>0</v>
      </c>
      <c r="BD48" s="171">
        <f>SUM(BD7:BD47)</f>
        <v>0</v>
      </c>
      <c r="BE48" s="171">
        <f>SUM(BE7:BE47)</f>
        <v>0</v>
      </c>
    </row>
    <row r="49" spans="1:104" x14ac:dyDescent="0.2">
      <c r="A49" s="144" t="s">
        <v>74</v>
      </c>
      <c r="B49" s="145" t="s">
        <v>125</v>
      </c>
      <c r="C49" s="146" t="s">
        <v>126</v>
      </c>
      <c r="D49" s="147"/>
      <c r="E49" s="148"/>
      <c r="F49" s="148"/>
      <c r="G49" s="149"/>
      <c r="O49" s="150">
        <v>1</v>
      </c>
    </row>
    <row r="50" spans="1:104" x14ac:dyDescent="0.2">
      <c r="A50" s="151">
        <v>10</v>
      </c>
      <c r="B50" s="152" t="s">
        <v>127</v>
      </c>
      <c r="C50" s="153" t="s">
        <v>128</v>
      </c>
      <c r="D50" s="154" t="s">
        <v>102</v>
      </c>
      <c r="E50" s="155">
        <v>5.7679999999999998</v>
      </c>
      <c r="F50" s="183"/>
      <c r="G50" s="156">
        <f>E50*F50</f>
        <v>0</v>
      </c>
      <c r="O50" s="150">
        <v>2</v>
      </c>
      <c r="AA50" s="131">
        <v>12</v>
      </c>
      <c r="AB50" s="131">
        <v>0</v>
      </c>
      <c r="AC50" s="131">
        <v>118</v>
      </c>
      <c r="AZ50" s="131">
        <v>1</v>
      </c>
      <c r="BA50" s="131">
        <f>IF(AZ50=1,G50,0)</f>
        <v>0</v>
      </c>
      <c r="BB50" s="131">
        <f>IF(AZ50=2,G50,0)</f>
        <v>0</v>
      </c>
      <c r="BC50" s="131">
        <f>IF(AZ50=3,G50,0)</f>
        <v>0</v>
      </c>
      <c r="BD50" s="131">
        <f>IF(AZ50=4,G50,0)</f>
        <v>0</v>
      </c>
      <c r="BE50" s="131">
        <f>IF(AZ50=5,G50,0)</f>
        <v>0</v>
      </c>
      <c r="CA50" s="157">
        <v>12</v>
      </c>
      <c r="CB50" s="157">
        <v>0</v>
      </c>
      <c r="CZ50" s="131">
        <v>3.7999999999999999E-2</v>
      </c>
    </row>
    <row r="51" spans="1:104" x14ac:dyDescent="0.2">
      <c r="A51" s="158"/>
      <c r="B51" s="160"/>
      <c r="C51" s="206" t="s">
        <v>129</v>
      </c>
      <c r="D51" s="207"/>
      <c r="E51" s="161">
        <v>5.7679999999999998</v>
      </c>
      <c r="F51" s="162"/>
      <c r="G51" s="163"/>
      <c r="M51" s="159" t="s">
        <v>129</v>
      </c>
      <c r="O51" s="150"/>
    </row>
    <row r="52" spans="1:104" x14ac:dyDescent="0.2">
      <c r="A52" s="164"/>
      <c r="B52" s="165" t="s">
        <v>75</v>
      </c>
      <c r="C52" s="166" t="str">
        <f>CONCATENATE(B49," ",C49)</f>
        <v>34 Stěny a příčky</v>
      </c>
      <c r="D52" s="167"/>
      <c r="E52" s="168"/>
      <c r="F52" s="169"/>
      <c r="G52" s="170">
        <f>SUM(G49:G51)</f>
        <v>0</v>
      </c>
      <c r="O52" s="150">
        <v>4</v>
      </c>
      <c r="BA52" s="171">
        <f>SUM(BA49:BA51)</f>
        <v>0</v>
      </c>
      <c r="BB52" s="171">
        <f>SUM(BB49:BB51)</f>
        <v>0</v>
      </c>
      <c r="BC52" s="171">
        <f>SUM(BC49:BC51)</f>
        <v>0</v>
      </c>
      <c r="BD52" s="171">
        <f>SUM(BD49:BD51)</f>
        <v>0</v>
      </c>
      <c r="BE52" s="171">
        <f>SUM(BE49:BE51)</f>
        <v>0</v>
      </c>
    </row>
    <row r="53" spans="1:104" x14ac:dyDescent="0.2">
      <c r="A53" s="144" t="s">
        <v>74</v>
      </c>
      <c r="B53" s="145" t="s">
        <v>130</v>
      </c>
      <c r="C53" s="146" t="s">
        <v>131</v>
      </c>
      <c r="D53" s="147"/>
      <c r="E53" s="148"/>
      <c r="F53" s="148"/>
      <c r="G53" s="149"/>
      <c r="O53" s="150">
        <v>1</v>
      </c>
    </row>
    <row r="54" spans="1:104" x14ac:dyDescent="0.2">
      <c r="A54" s="151">
        <v>11</v>
      </c>
      <c r="B54" s="152" t="s">
        <v>132</v>
      </c>
      <c r="C54" s="153" t="s">
        <v>133</v>
      </c>
      <c r="D54" s="154" t="s">
        <v>85</v>
      </c>
      <c r="E54" s="155">
        <v>1</v>
      </c>
      <c r="F54" s="183"/>
      <c r="G54" s="156">
        <f>E54*F54</f>
        <v>0</v>
      </c>
      <c r="O54" s="150">
        <v>2</v>
      </c>
      <c r="AA54" s="131">
        <v>1</v>
      </c>
      <c r="AB54" s="131">
        <v>1</v>
      </c>
      <c r="AC54" s="131">
        <v>1</v>
      </c>
      <c r="AZ54" s="131">
        <v>1</v>
      </c>
      <c r="BA54" s="131">
        <f>IF(AZ54=1,G54,0)</f>
        <v>0</v>
      </c>
      <c r="BB54" s="131">
        <f>IF(AZ54=2,G54,0)</f>
        <v>0</v>
      </c>
      <c r="BC54" s="131">
        <f>IF(AZ54=3,G54,0)</f>
        <v>0</v>
      </c>
      <c r="BD54" s="131">
        <f>IF(AZ54=4,G54,0)</f>
        <v>0</v>
      </c>
      <c r="BE54" s="131">
        <f>IF(AZ54=5,G54,0)</f>
        <v>0</v>
      </c>
      <c r="CA54" s="157">
        <v>1</v>
      </c>
      <c r="CB54" s="157">
        <v>1</v>
      </c>
      <c r="CZ54" s="131">
        <v>8.9499999999999996E-2</v>
      </c>
    </row>
    <row r="55" spans="1:104" x14ac:dyDescent="0.2">
      <c r="A55" s="158"/>
      <c r="B55" s="160"/>
      <c r="C55" s="206" t="s">
        <v>134</v>
      </c>
      <c r="D55" s="207"/>
      <c r="E55" s="161">
        <v>1</v>
      </c>
      <c r="F55" s="162"/>
      <c r="G55" s="163"/>
      <c r="M55" s="159" t="s">
        <v>134</v>
      </c>
      <c r="O55" s="150"/>
    </row>
    <row r="56" spans="1:104" x14ac:dyDescent="0.2">
      <c r="A56" s="151">
        <v>12</v>
      </c>
      <c r="B56" s="152" t="s">
        <v>135</v>
      </c>
      <c r="C56" s="153" t="s">
        <v>136</v>
      </c>
      <c r="D56" s="154" t="s">
        <v>85</v>
      </c>
      <c r="E56" s="155">
        <v>1</v>
      </c>
      <c r="F56" s="183"/>
      <c r="G56" s="156">
        <f>E56*F56</f>
        <v>0</v>
      </c>
      <c r="O56" s="150">
        <v>2</v>
      </c>
      <c r="AA56" s="131">
        <v>3</v>
      </c>
      <c r="AB56" s="131">
        <v>1</v>
      </c>
      <c r="AC56" s="131" t="s">
        <v>135</v>
      </c>
      <c r="AZ56" s="131">
        <v>1</v>
      </c>
      <c r="BA56" s="131">
        <f>IF(AZ56=1,G56,0)</f>
        <v>0</v>
      </c>
      <c r="BB56" s="131">
        <f>IF(AZ56=2,G56,0)</f>
        <v>0</v>
      </c>
      <c r="BC56" s="131">
        <f>IF(AZ56=3,G56,0)</f>
        <v>0</v>
      </c>
      <c r="BD56" s="131">
        <f>IF(AZ56=4,G56,0)</f>
        <v>0</v>
      </c>
      <c r="BE56" s="131">
        <f>IF(AZ56=5,G56,0)</f>
        <v>0</v>
      </c>
      <c r="CA56" s="157">
        <v>3</v>
      </c>
      <c r="CB56" s="157">
        <v>1</v>
      </c>
      <c r="CZ56" s="131">
        <v>0.13</v>
      </c>
    </row>
    <row r="57" spans="1:104" x14ac:dyDescent="0.2">
      <c r="A57" s="164"/>
      <c r="B57" s="165" t="s">
        <v>75</v>
      </c>
      <c r="C57" s="166" t="str">
        <f>CONCATENATE(B53," ",C53)</f>
        <v>4 Vodorovné konstrukce</v>
      </c>
      <c r="D57" s="167"/>
      <c r="E57" s="168"/>
      <c r="F57" s="169"/>
      <c r="G57" s="170">
        <f>SUM(G53:G56)</f>
        <v>0</v>
      </c>
      <c r="O57" s="150">
        <v>4</v>
      </c>
      <c r="BA57" s="171">
        <f>SUM(BA53:BA56)</f>
        <v>0</v>
      </c>
      <c r="BB57" s="171">
        <f>SUM(BB53:BB56)</f>
        <v>0</v>
      </c>
      <c r="BC57" s="171">
        <f>SUM(BC53:BC56)</f>
        <v>0</v>
      </c>
      <c r="BD57" s="171">
        <f>SUM(BD53:BD56)</f>
        <v>0</v>
      </c>
      <c r="BE57" s="171">
        <f>SUM(BE53:BE56)</f>
        <v>0</v>
      </c>
    </row>
    <row r="58" spans="1:104" x14ac:dyDescent="0.2">
      <c r="A58" s="144" t="s">
        <v>74</v>
      </c>
      <c r="B58" s="145" t="s">
        <v>137</v>
      </c>
      <c r="C58" s="146" t="s">
        <v>138</v>
      </c>
      <c r="D58" s="147"/>
      <c r="E58" s="148"/>
      <c r="F58" s="148"/>
      <c r="G58" s="149"/>
      <c r="O58" s="150">
        <v>1</v>
      </c>
    </row>
    <row r="59" spans="1:104" ht="22.5" x14ac:dyDescent="0.2">
      <c r="A59" s="151">
        <v>13</v>
      </c>
      <c r="B59" s="152" t="s">
        <v>139</v>
      </c>
      <c r="C59" s="153" t="s">
        <v>140</v>
      </c>
      <c r="D59" s="154" t="s">
        <v>90</v>
      </c>
      <c r="E59" s="155">
        <v>5.9499999999999997E-2</v>
      </c>
      <c r="F59" s="183"/>
      <c r="G59" s="156">
        <f>E59*F59</f>
        <v>0</v>
      </c>
      <c r="O59" s="150">
        <v>2</v>
      </c>
      <c r="AA59" s="131">
        <v>2</v>
      </c>
      <c r="AB59" s="131">
        <v>1</v>
      </c>
      <c r="AC59" s="131">
        <v>1</v>
      </c>
      <c r="AZ59" s="131">
        <v>1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A59" s="157">
        <v>2</v>
      </c>
      <c r="CB59" s="157">
        <v>1</v>
      </c>
      <c r="CZ59" s="131">
        <v>3.0501200000000002</v>
      </c>
    </row>
    <row r="60" spans="1:104" x14ac:dyDescent="0.2">
      <c r="A60" s="158"/>
      <c r="B60" s="160"/>
      <c r="C60" s="206" t="s">
        <v>141</v>
      </c>
      <c r="D60" s="207"/>
      <c r="E60" s="161">
        <v>0</v>
      </c>
      <c r="F60" s="162"/>
      <c r="G60" s="163"/>
      <c r="M60" s="159" t="s">
        <v>141</v>
      </c>
      <c r="O60" s="150"/>
    </row>
    <row r="61" spans="1:104" x14ac:dyDescent="0.2">
      <c r="A61" s="158"/>
      <c r="B61" s="160"/>
      <c r="C61" s="206" t="s">
        <v>142</v>
      </c>
      <c r="D61" s="207"/>
      <c r="E61" s="161">
        <v>5.9499999999999997E-2</v>
      </c>
      <c r="F61" s="162"/>
      <c r="G61" s="163"/>
      <c r="M61" s="159" t="s">
        <v>142</v>
      </c>
      <c r="O61" s="150"/>
    </row>
    <row r="62" spans="1:104" x14ac:dyDescent="0.2">
      <c r="A62" s="164"/>
      <c r="B62" s="165" t="s">
        <v>75</v>
      </c>
      <c r="C62" s="166" t="str">
        <f>CONCATENATE(B58," ",C58)</f>
        <v>43 Schodiště</v>
      </c>
      <c r="D62" s="167"/>
      <c r="E62" s="168"/>
      <c r="F62" s="169"/>
      <c r="G62" s="170">
        <f>SUM(G58:G61)</f>
        <v>0</v>
      </c>
      <c r="O62" s="150">
        <v>4</v>
      </c>
      <c r="BA62" s="171">
        <f>SUM(BA58:BA61)</f>
        <v>0</v>
      </c>
      <c r="BB62" s="171">
        <f>SUM(BB58:BB61)</f>
        <v>0</v>
      </c>
      <c r="BC62" s="171">
        <f>SUM(BC58:BC61)</f>
        <v>0</v>
      </c>
      <c r="BD62" s="171">
        <f>SUM(BD58:BD61)</f>
        <v>0</v>
      </c>
      <c r="BE62" s="171">
        <f>SUM(BE58:BE61)</f>
        <v>0</v>
      </c>
    </row>
    <row r="63" spans="1:104" x14ac:dyDescent="0.2">
      <c r="A63" s="144" t="s">
        <v>74</v>
      </c>
      <c r="B63" s="145" t="s">
        <v>143</v>
      </c>
      <c r="C63" s="146" t="s">
        <v>144</v>
      </c>
      <c r="D63" s="147"/>
      <c r="E63" s="148"/>
      <c r="F63" s="148"/>
      <c r="G63" s="149"/>
      <c r="O63" s="150">
        <v>1</v>
      </c>
    </row>
    <row r="64" spans="1:104" ht="22.5" x14ac:dyDescent="0.2">
      <c r="A64" s="151">
        <v>14</v>
      </c>
      <c r="B64" s="152" t="s">
        <v>145</v>
      </c>
      <c r="C64" s="153" t="s">
        <v>146</v>
      </c>
      <c r="D64" s="154" t="s">
        <v>147</v>
      </c>
      <c r="E64" s="155">
        <v>40</v>
      </c>
      <c r="F64" s="183"/>
      <c r="G64" s="156">
        <f>E64*F64</f>
        <v>0</v>
      </c>
      <c r="O64" s="150">
        <v>2</v>
      </c>
      <c r="AA64" s="131">
        <v>1</v>
      </c>
      <c r="AB64" s="131">
        <v>1</v>
      </c>
      <c r="AC64" s="131">
        <v>1</v>
      </c>
      <c r="AZ64" s="131">
        <v>1</v>
      </c>
      <c r="BA64" s="131">
        <f>IF(AZ64=1,G64,0)</f>
        <v>0</v>
      </c>
      <c r="BB64" s="131">
        <f>IF(AZ64=2,G64,0)</f>
        <v>0</v>
      </c>
      <c r="BC64" s="131">
        <f>IF(AZ64=3,G64,0)</f>
        <v>0</v>
      </c>
      <c r="BD64" s="131">
        <f>IF(AZ64=4,G64,0)</f>
        <v>0</v>
      </c>
      <c r="BE64" s="131">
        <f>IF(AZ64=5,G64,0)</f>
        <v>0</v>
      </c>
      <c r="CA64" s="157">
        <v>1</v>
      </c>
      <c r="CB64" s="157">
        <v>1</v>
      </c>
      <c r="CZ64" s="131">
        <v>1.5399999999999999E-3</v>
      </c>
    </row>
    <row r="65" spans="1:104" x14ac:dyDescent="0.2">
      <c r="A65" s="158"/>
      <c r="B65" s="160"/>
      <c r="C65" s="206" t="s">
        <v>148</v>
      </c>
      <c r="D65" s="207"/>
      <c r="E65" s="161">
        <v>40</v>
      </c>
      <c r="F65" s="162"/>
      <c r="G65" s="163"/>
      <c r="M65" s="159" t="s">
        <v>148</v>
      </c>
      <c r="O65" s="150"/>
    </row>
    <row r="66" spans="1:104" x14ac:dyDescent="0.2">
      <c r="A66" s="151">
        <v>15</v>
      </c>
      <c r="B66" s="152" t="s">
        <v>149</v>
      </c>
      <c r="C66" s="153" t="s">
        <v>150</v>
      </c>
      <c r="D66" s="154" t="s">
        <v>102</v>
      </c>
      <c r="E66" s="155">
        <v>60</v>
      </c>
      <c r="F66" s="183"/>
      <c r="G66" s="156">
        <f>E66*F66</f>
        <v>0</v>
      </c>
      <c r="O66" s="150">
        <v>2</v>
      </c>
      <c r="AA66" s="131">
        <v>1</v>
      </c>
      <c r="AB66" s="131">
        <v>1</v>
      </c>
      <c r="AC66" s="131">
        <v>1</v>
      </c>
      <c r="AZ66" s="131">
        <v>1</v>
      </c>
      <c r="BA66" s="131">
        <f>IF(AZ66=1,G66,0)</f>
        <v>0</v>
      </c>
      <c r="BB66" s="131">
        <f>IF(AZ66=2,G66,0)</f>
        <v>0</v>
      </c>
      <c r="BC66" s="131">
        <f>IF(AZ66=3,G66,0)</f>
        <v>0</v>
      </c>
      <c r="BD66" s="131">
        <f>IF(AZ66=4,G66,0)</f>
        <v>0</v>
      </c>
      <c r="BE66" s="131">
        <f>IF(AZ66=5,G66,0)</f>
        <v>0</v>
      </c>
      <c r="CA66" s="157">
        <v>1</v>
      </c>
      <c r="CB66" s="157">
        <v>1</v>
      </c>
      <c r="CZ66" s="131">
        <v>1.5810000000000001E-2</v>
      </c>
    </row>
    <row r="67" spans="1:104" x14ac:dyDescent="0.2">
      <c r="A67" s="158"/>
      <c r="B67" s="160"/>
      <c r="C67" s="206" t="s">
        <v>151</v>
      </c>
      <c r="D67" s="207"/>
      <c r="E67" s="161">
        <v>60</v>
      </c>
      <c r="F67" s="162"/>
      <c r="G67" s="163"/>
      <c r="M67" s="159" t="s">
        <v>151</v>
      </c>
      <c r="O67" s="150"/>
    </row>
    <row r="68" spans="1:104" x14ac:dyDescent="0.2">
      <c r="A68" s="151">
        <v>16</v>
      </c>
      <c r="B68" s="152" t="s">
        <v>152</v>
      </c>
      <c r="C68" s="153" t="s">
        <v>153</v>
      </c>
      <c r="D68" s="154" t="s">
        <v>102</v>
      </c>
      <c r="E68" s="155">
        <v>6.05</v>
      </c>
      <c r="F68" s="183"/>
      <c r="G68" s="156">
        <f>E68*F68</f>
        <v>0</v>
      </c>
      <c r="O68" s="150">
        <v>2</v>
      </c>
      <c r="AA68" s="131">
        <v>1</v>
      </c>
      <c r="AB68" s="131">
        <v>1</v>
      </c>
      <c r="AC68" s="131">
        <v>1</v>
      </c>
      <c r="AZ68" s="131">
        <v>1</v>
      </c>
      <c r="BA68" s="131">
        <f>IF(AZ68=1,G68,0)</f>
        <v>0</v>
      </c>
      <c r="BB68" s="131">
        <f>IF(AZ68=2,G68,0)</f>
        <v>0</v>
      </c>
      <c r="BC68" s="131">
        <f>IF(AZ68=3,G68,0)</f>
        <v>0</v>
      </c>
      <c r="BD68" s="131">
        <f>IF(AZ68=4,G68,0)</f>
        <v>0</v>
      </c>
      <c r="BE68" s="131">
        <f>IF(AZ68=5,G68,0)</f>
        <v>0</v>
      </c>
      <c r="CA68" s="157">
        <v>1</v>
      </c>
      <c r="CB68" s="157">
        <v>1</v>
      </c>
      <c r="CZ68" s="131">
        <v>5.2839999999999998E-2</v>
      </c>
    </row>
    <row r="69" spans="1:104" x14ac:dyDescent="0.2">
      <c r="A69" s="158"/>
      <c r="B69" s="160"/>
      <c r="C69" s="206" t="s">
        <v>159</v>
      </c>
      <c r="D69" s="207"/>
      <c r="E69" s="161">
        <v>0</v>
      </c>
      <c r="F69" s="162"/>
      <c r="G69" s="163"/>
      <c r="O69" s="150"/>
      <c r="CA69" s="157"/>
      <c r="CB69" s="157"/>
    </row>
    <row r="70" spans="1:104" x14ac:dyDescent="0.2">
      <c r="A70" s="158"/>
      <c r="B70" s="160"/>
      <c r="C70" s="206" t="s">
        <v>160</v>
      </c>
      <c r="D70" s="207"/>
      <c r="E70" s="161">
        <v>0</v>
      </c>
      <c r="F70" s="162"/>
      <c r="G70" s="163"/>
      <c r="M70" s="159">
        <v>0</v>
      </c>
      <c r="O70" s="150"/>
    </row>
    <row r="71" spans="1:104" x14ac:dyDescent="0.2">
      <c r="A71" s="158"/>
      <c r="B71" s="160"/>
      <c r="C71" s="206" t="s">
        <v>91</v>
      </c>
      <c r="D71" s="207"/>
      <c r="E71" s="161">
        <v>0</v>
      </c>
      <c r="F71" s="162"/>
      <c r="G71" s="163"/>
      <c r="M71" s="159" t="s">
        <v>91</v>
      </c>
      <c r="O71" s="150"/>
    </row>
    <row r="72" spans="1:104" x14ac:dyDescent="0.2">
      <c r="A72" s="158"/>
      <c r="B72" s="160"/>
      <c r="C72" s="206" t="s">
        <v>154</v>
      </c>
      <c r="D72" s="207"/>
      <c r="E72" s="161">
        <v>1.5</v>
      </c>
      <c r="F72" s="162"/>
      <c r="G72" s="163"/>
      <c r="M72" s="159" t="s">
        <v>154</v>
      </c>
      <c r="O72" s="150"/>
    </row>
    <row r="73" spans="1:104" x14ac:dyDescent="0.2">
      <c r="A73" s="158"/>
      <c r="B73" s="160"/>
      <c r="C73" s="206" t="s">
        <v>155</v>
      </c>
      <c r="D73" s="207"/>
      <c r="E73" s="161">
        <v>2.75</v>
      </c>
      <c r="F73" s="162"/>
      <c r="G73" s="163"/>
      <c r="M73" s="159" t="s">
        <v>155</v>
      </c>
      <c r="O73" s="150"/>
    </row>
    <row r="74" spans="1:104" x14ac:dyDescent="0.2">
      <c r="A74" s="158"/>
      <c r="B74" s="160"/>
      <c r="C74" s="206" t="s">
        <v>156</v>
      </c>
      <c r="D74" s="207"/>
      <c r="E74" s="161">
        <v>1.8</v>
      </c>
      <c r="F74" s="162"/>
      <c r="G74" s="163"/>
      <c r="M74" s="159" t="s">
        <v>156</v>
      </c>
      <c r="O74" s="150"/>
    </row>
    <row r="75" spans="1:104" ht="22.5" x14ac:dyDescent="0.2">
      <c r="A75" s="151">
        <v>17</v>
      </c>
      <c r="B75" s="152" t="s">
        <v>157</v>
      </c>
      <c r="C75" s="153" t="s">
        <v>158</v>
      </c>
      <c r="D75" s="154" t="s">
        <v>102</v>
      </c>
      <c r="E75" s="155">
        <v>11.6</v>
      </c>
      <c r="F75" s="183"/>
      <c r="G75" s="156">
        <f>E75*F75</f>
        <v>0</v>
      </c>
      <c r="O75" s="150">
        <v>2</v>
      </c>
      <c r="AA75" s="131">
        <v>1</v>
      </c>
      <c r="AB75" s="131">
        <v>1</v>
      </c>
      <c r="AC75" s="131">
        <v>1</v>
      </c>
      <c r="AZ75" s="131">
        <v>1</v>
      </c>
      <c r="BA75" s="131">
        <f>IF(AZ75=1,G75,0)</f>
        <v>0</v>
      </c>
      <c r="BB75" s="131">
        <f>IF(AZ75=2,G75,0)</f>
        <v>0</v>
      </c>
      <c r="BC75" s="131">
        <f>IF(AZ75=3,G75,0)</f>
        <v>0</v>
      </c>
      <c r="BD75" s="131">
        <f>IF(AZ75=4,G75,0)</f>
        <v>0</v>
      </c>
      <c r="BE75" s="131">
        <f>IF(AZ75=5,G75,0)</f>
        <v>0</v>
      </c>
      <c r="CA75" s="157">
        <v>1</v>
      </c>
      <c r="CB75" s="157">
        <v>1</v>
      </c>
      <c r="CZ75" s="131">
        <v>3.4909999999999997E-2</v>
      </c>
    </row>
    <row r="76" spans="1:104" x14ac:dyDescent="0.2">
      <c r="A76" s="158"/>
      <c r="B76" s="160"/>
      <c r="C76" s="206" t="s">
        <v>161</v>
      </c>
      <c r="D76" s="207"/>
      <c r="E76" s="161">
        <v>4.16</v>
      </c>
      <c r="F76" s="162"/>
      <c r="G76" s="163"/>
      <c r="M76" s="159" t="s">
        <v>161</v>
      </c>
      <c r="O76" s="150"/>
    </row>
    <row r="77" spans="1:104" x14ac:dyDescent="0.2">
      <c r="A77" s="158"/>
      <c r="B77" s="160"/>
      <c r="C77" s="206" t="s">
        <v>162</v>
      </c>
      <c r="D77" s="207"/>
      <c r="E77" s="161">
        <v>4.3049999999999997</v>
      </c>
      <c r="F77" s="162"/>
      <c r="G77" s="163"/>
      <c r="M77" s="159" t="s">
        <v>162</v>
      </c>
      <c r="O77" s="150"/>
    </row>
    <row r="78" spans="1:104" x14ac:dyDescent="0.2">
      <c r="A78" s="158"/>
      <c r="B78" s="160"/>
      <c r="C78" s="206" t="s">
        <v>163</v>
      </c>
      <c r="D78" s="207"/>
      <c r="E78" s="161">
        <v>3.1349999999999998</v>
      </c>
      <c r="F78" s="162"/>
      <c r="G78" s="163"/>
      <c r="M78" s="159" t="s">
        <v>163</v>
      </c>
      <c r="O78" s="150"/>
    </row>
    <row r="79" spans="1:104" x14ac:dyDescent="0.2">
      <c r="A79" s="151">
        <v>18</v>
      </c>
      <c r="B79" s="152" t="s">
        <v>164</v>
      </c>
      <c r="C79" s="153" t="s">
        <v>165</v>
      </c>
      <c r="D79" s="154" t="s">
        <v>147</v>
      </c>
      <c r="E79" s="155">
        <v>4.5</v>
      </c>
      <c r="F79" s="183"/>
      <c r="G79" s="156">
        <f>E79*F79</f>
        <v>0</v>
      </c>
      <c r="O79" s="150">
        <v>2</v>
      </c>
      <c r="AA79" s="131">
        <v>12</v>
      </c>
      <c r="AB79" s="131">
        <v>0</v>
      </c>
      <c r="AC79" s="131">
        <v>131</v>
      </c>
      <c r="AZ79" s="131">
        <v>1</v>
      </c>
      <c r="BA79" s="131">
        <f>IF(AZ79=1,G79,0)</f>
        <v>0</v>
      </c>
      <c r="BB79" s="131">
        <f>IF(AZ79=2,G79,0)</f>
        <v>0</v>
      </c>
      <c r="BC79" s="131">
        <f>IF(AZ79=3,G79,0)</f>
        <v>0</v>
      </c>
      <c r="BD79" s="131">
        <f>IF(AZ79=4,G79,0)</f>
        <v>0</v>
      </c>
      <c r="BE79" s="131">
        <f>IF(AZ79=5,G79,0)</f>
        <v>0</v>
      </c>
      <c r="CA79" s="157">
        <v>12</v>
      </c>
      <c r="CB79" s="157">
        <v>0</v>
      </c>
      <c r="CZ79" s="131">
        <v>1.4999999999999999E-2</v>
      </c>
    </row>
    <row r="80" spans="1:104" x14ac:dyDescent="0.2">
      <c r="A80" s="158"/>
      <c r="B80" s="160"/>
      <c r="C80" s="206" t="s">
        <v>166</v>
      </c>
      <c r="D80" s="207"/>
      <c r="E80" s="161">
        <v>0</v>
      </c>
      <c r="F80" s="162"/>
      <c r="G80" s="163"/>
      <c r="M80" s="159" t="s">
        <v>166</v>
      </c>
      <c r="O80" s="150"/>
    </row>
    <row r="81" spans="1:104" x14ac:dyDescent="0.2">
      <c r="A81" s="158"/>
      <c r="B81" s="160"/>
      <c r="C81" s="206" t="s">
        <v>167</v>
      </c>
      <c r="D81" s="207"/>
      <c r="E81" s="161">
        <v>4.5</v>
      </c>
      <c r="F81" s="162"/>
      <c r="G81" s="163"/>
      <c r="M81" s="159" t="s">
        <v>167</v>
      </c>
      <c r="O81" s="150"/>
    </row>
    <row r="82" spans="1:104" x14ac:dyDescent="0.2">
      <c r="A82" s="164"/>
      <c r="B82" s="165" t="s">
        <v>75</v>
      </c>
      <c r="C82" s="166" t="str">
        <f>CONCATENATE(B63," ",C63)</f>
        <v>61 Upravy povrchů vnitřní</v>
      </c>
      <c r="D82" s="167"/>
      <c r="E82" s="168"/>
      <c r="F82" s="169"/>
      <c r="G82" s="170">
        <f>SUM(G63:G81)</f>
        <v>0</v>
      </c>
      <c r="O82" s="150">
        <v>4</v>
      </c>
      <c r="BA82" s="171">
        <f>SUM(BA63:BA81)</f>
        <v>0</v>
      </c>
      <c r="BB82" s="171">
        <f>SUM(BB63:BB81)</f>
        <v>0</v>
      </c>
      <c r="BC82" s="171">
        <f>SUM(BC63:BC81)</f>
        <v>0</v>
      </c>
      <c r="BD82" s="171">
        <f>SUM(BD63:BD81)</f>
        <v>0</v>
      </c>
      <c r="BE82" s="171">
        <f>SUM(BE63:BE81)</f>
        <v>0</v>
      </c>
    </row>
    <row r="83" spans="1:104" x14ac:dyDescent="0.2">
      <c r="A83" s="144" t="s">
        <v>74</v>
      </c>
      <c r="B83" s="145" t="s">
        <v>168</v>
      </c>
      <c r="C83" s="146" t="s">
        <v>169</v>
      </c>
      <c r="D83" s="147"/>
      <c r="E83" s="148"/>
      <c r="F83" s="148"/>
      <c r="G83" s="149"/>
      <c r="O83" s="150">
        <v>1</v>
      </c>
    </row>
    <row r="84" spans="1:104" x14ac:dyDescent="0.2">
      <c r="A84" s="151">
        <v>19</v>
      </c>
      <c r="B84" s="152" t="s">
        <v>170</v>
      </c>
      <c r="C84" s="153" t="s">
        <v>171</v>
      </c>
      <c r="D84" s="154" t="s">
        <v>102</v>
      </c>
      <c r="E84" s="155">
        <v>3.15</v>
      </c>
      <c r="F84" s="183"/>
      <c r="G84" s="156">
        <f>E84*F84</f>
        <v>0</v>
      </c>
      <c r="O84" s="150">
        <v>2</v>
      </c>
      <c r="AA84" s="131">
        <v>1</v>
      </c>
      <c r="AB84" s="131">
        <v>1</v>
      </c>
      <c r="AC84" s="131">
        <v>1</v>
      </c>
      <c r="AZ84" s="131">
        <v>1</v>
      </c>
      <c r="BA84" s="131">
        <f>IF(AZ84=1,G84,0)</f>
        <v>0</v>
      </c>
      <c r="BB84" s="131">
        <f>IF(AZ84=2,G84,0)</f>
        <v>0</v>
      </c>
      <c r="BC84" s="131">
        <f>IF(AZ84=3,G84,0)</f>
        <v>0</v>
      </c>
      <c r="BD84" s="131">
        <f>IF(AZ84=4,G84,0)</f>
        <v>0</v>
      </c>
      <c r="BE84" s="131">
        <f>IF(AZ84=5,G84,0)</f>
        <v>0</v>
      </c>
      <c r="CA84" s="157">
        <v>1</v>
      </c>
      <c r="CB84" s="157">
        <v>1</v>
      </c>
      <c r="CZ84" s="131">
        <v>2.5999999999999998E-4</v>
      </c>
    </row>
    <row r="85" spans="1:104" x14ac:dyDescent="0.2">
      <c r="A85" s="151">
        <v>20</v>
      </c>
      <c r="B85" s="152" t="s">
        <v>172</v>
      </c>
      <c r="C85" s="153" t="s">
        <v>173</v>
      </c>
      <c r="D85" s="154" t="s">
        <v>102</v>
      </c>
      <c r="E85" s="155">
        <v>3.15</v>
      </c>
      <c r="F85" s="183"/>
      <c r="G85" s="156">
        <f>E85*F85</f>
        <v>0</v>
      </c>
      <c r="O85" s="150">
        <v>2</v>
      </c>
      <c r="AA85" s="131">
        <v>1</v>
      </c>
      <c r="AB85" s="131">
        <v>1</v>
      </c>
      <c r="AC85" s="131">
        <v>1</v>
      </c>
      <c r="AZ85" s="131">
        <v>1</v>
      </c>
      <c r="BA85" s="131">
        <f>IF(AZ85=1,G85,0)</f>
        <v>0</v>
      </c>
      <c r="BB85" s="131">
        <f>IF(AZ85=2,G85,0)</f>
        <v>0</v>
      </c>
      <c r="BC85" s="131">
        <f>IF(AZ85=3,G85,0)</f>
        <v>0</v>
      </c>
      <c r="BD85" s="131">
        <f>IF(AZ85=4,G85,0)</f>
        <v>0</v>
      </c>
      <c r="BE85" s="131">
        <f>IF(AZ85=5,G85,0)</f>
        <v>0</v>
      </c>
      <c r="CA85" s="157">
        <v>1</v>
      </c>
      <c r="CB85" s="157">
        <v>1</v>
      </c>
      <c r="CZ85" s="131">
        <v>6.3E-2</v>
      </c>
    </row>
    <row r="86" spans="1:104" x14ac:dyDescent="0.2">
      <c r="A86" s="158"/>
      <c r="B86" s="160"/>
      <c r="C86" s="206" t="s">
        <v>174</v>
      </c>
      <c r="D86" s="207"/>
      <c r="E86" s="161">
        <v>3.15</v>
      </c>
      <c r="F86" s="162"/>
      <c r="G86" s="163"/>
      <c r="M86" s="159" t="s">
        <v>174</v>
      </c>
      <c r="O86" s="150"/>
    </row>
    <row r="87" spans="1:104" x14ac:dyDescent="0.2">
      <c r="A87" s="164"/>
      <c r="B87" s="165" t="s">
        <v>75</v>
      </c>
      <c r="C87" s="166" t="str">
        <f>CONCATENATE(B83," ",C83)</f>
        <v>63 Podlahy a podlahové konstrukce</v>
      </c>
      <c r="D87" s="167"/>
      <c r="E87" s="168"/>
      <c r="F87" s="169"/>
      <c r="G87" s="170">
        <f>SUM(G83:G86)</f>
        <v>0</v>
      </c>
      <c r="O87" s="150">
        <v>4</v>
      </c>
      <c r="BA87" s="171">
        <f>SUM(BA83:BA86)</f>
        <v>0</v>
      </c>
      <c r="BB87" s="171">
        <f>SUM(BB83:BB86)</f>
        <v>0</v>
      </c>
      <c r="BC87" s="171">
        <f>SUM(BC83:BC86)</f>
        <v>0</v>
      </c>
      <c r="BD87" s="171">
        <f>SUM(BD83:BD86)</f>
        <v>0</v>
      </c>
      <c r="BE87" s="171">
        <f>SUM(BE83:BE86)</f>
        <v>0</v>
      </c>
    </row>
    <row r="88" spans="1:104" x14ac:dyDescent="0.2">
      <c r="A88" s="144" t="s">
        <v>74</v>
      </c>
      <c r="B88" s="145" t="s">
        <v>175</v>
      </c>
      <c r="C88" s="146" t="s">
        <v>176</v>
      </c>
      <c r="D88" s="147"/>
      <c r="E88" s="148"/>
      <c r="F88" s="148"/>
      <c r="G88" s="149"/>
      <c r="O88" s="150">
        <v>1</v>
      </c>
    </row>
    <row r="89" spans="1:104" x14ac:dyDescent="0.2">
      <c r="A89" s="151">
        <v>21</v>
      </c>
      <c r="B89" s="152" t="s">
        <v>177</v>
      </c>
      <c r="C89" s="153" t="s">
        <v>178</v>
      </c>
      <c r="D89" s="154" t="s">
        <v>85</v>
      </c>
      <c r="E89" s="155">
        <v>2</v>
      </c>
      <c r="F89" s="183"/>
      <c r="G89" s="156">
        <f>E89*F89</f>
        <v>0</v>
      </c>
      <c r="O89" s="150">
        <v>2</v>
      </c>
      <c r="AA89" s="131">
        <v>1</v>
      </c>
      <c r="AB89" s="131">
        <v>1</v>
      </c>
      <c r="AC89" s="131">
        <v>1</v>
      </c>
      <c r="AZ89" s="131">
        <v>1</v>
      </c>
      <c r="BA89" s="131">
        <f>IF(AZ89=1,G89,0)</f>
        <v>0</v>
      </c>
      <c r="BB89" s="131">
        <f>IF(AZ89=2,G89,0)</f>
        <v>0</v>
      </c>
      <c r="BC89" s="131">
        <f>IF(AZ89=3,G89,0)</f>
        <v>0</v>
      </c>
      <c r="BD89" s="131">
        <f>IF(AZ89=4,G89,0)</f>
        <v>0</v>
      </c>
      <c r="BE89" s="131">
        <f>IF(AZ89=5,G89,0)</f>
        <v>0</v>
      </c>
      <c r="CA89" s="157">
        <v>1</v>
      </c>
      <c r="CB89" s="157">
        <v>1</v>
      </c>
      <c r="CZ89" s="131">
        <v>5.4109999999999998E-2</v>
      </c>
    </row>
    <row r="90" spans="1:104" x14ac:dyDescent="0.2">
      <c r="A90" s="158"/>
      <c r="B90" s="160"/>
      <c r="C90" s="206" t="s">
        <v>179</v>
      </c>
      <c r="D90" s="207"/>
      <c r="E90" s="161">
        <v>2</v>
      </c>
      <c r="F90" s="162"/>
      <c r="G90" s="163"/>
      <c r="M90" s="159" t="s">
        <v>179</v>
      </c>
      <c r="O90" s="150"/>
    </row>
    <row r="91" spans="1:104" x14ac:dyDescent="0.2">
      <c r="A91" s="151">
        <v>22</v>
      </c>
      <c r="B91" s="152" t="s">
        <v>180</v>
      </c>
      <c r="C91" s="153" t="s">
        <v>181</v>
      </c>
      <c r="D91" s="154" t="s">
        <v>85</v>
      </c>
      <c r="E91" s="155">
        <v>2</v>
      </c>
      <c r="F91" s="183"/>
      <c r="G91" s="156">
        <f>E91*F91</f>
        <v>0</v>
      </c>
      <c r="O91" s="150">
        <v>2</v>
      </c>
      <c r="AA91" s="131">
        <v>3</v>
      </c>
      <c r="AB91" s="131">
        <v>1</v>
      </c>
      <c r="AC91" s="131" t="s">
        <v>180</v>
      </c>
      <c r="AZ91" s="131">
        <v>1</v>
      </c>
      <c r="BA91" s="131">
        <f>IF(AZ91=1,G91,0)</f>
        <v>0</v>
      </c>
      <c r="BB91" s="131">
        <f>IF(AZ91=2,G91,0)</f>
        <v>0</v>
      </c>
      <c r="BC91" s="131">
        <f>IF(AZ91=3,G91,0)</f>
        <v>0</v>
      </c>
      <c r="BD91" s="131">
        <f>IF(AZ91=4,G91,0)</f>
        <v>0</v>
      </c>
      <c r="BE91" s="131">
        <f>IF(AZ91=5,G91,0)</f>
        <v>0</v>
      </c>
      <c r="CA91" s="157">
        <v>3</v>
      </c>
      <c r="CB91" s="157">
        <v>1</v>
      </c>
      <c r="CZ91" s="131">
        <v>1.78E-2</v>
      </c>
    </row>
    <row r="92" spans="1:104" x14ac:dyDescent="0.2">
      <c r="A92" s="151">
        <v>23</v>
      </c>
      <c r="B92" s="152" t="s">
        <v>182</v>
      </c>
      <c r="C92" s="153" t="s">
        <v>183</v>
      </c>
      <c r="D92" s="154" t="s">
        <v>85</v>
      </c>
      <c r="E92" s="155">
        <v>1</v>
      </c>
      <c r="F92" s="183"/>
      <c r="G92" s="156">
        <f>E92*F92</f>
        <v>0</v>
      </c>
      <c r="O92" s="150">
        <v>2</v>
      </c>
      <c r="AA92" s="131">
        <v>3</v>
      </c>
      <c r="AB92" s="131">
        <v>1</v>
      </c>
      <c r="AC92" s="131" t="s">
        <v>182</v>
      </c>
      <c r="AZ92" s="131">
        <v>1</v>
      </c>
      <c r="BA92" s="131">
        <f>IF(AZ92=1,G92,0)</f>
        <v>0</v>
      </c>
      <c r="BB92" s="131">
        <f>IF(AZ92=2,G92,0)</f>
        <v>0</v>
      </c>
      <c r="BC92" s="131">
        <f>IF(AZ92=3,G92,0)</f>
        <v>0</v>
      </c>
      <c r="BD92" s="131">
        <f>IF(AZ92=4,G92,0)</f>
        <v>0</v>
      </c>
      <c r="BE92" s="131">
        <f>IF(AZ92=5,G92,0)</f>
        <v>0</v>
      </c>
      <c r="CA92" s="157">
        <v>3</v>
      </c>
      <c r="CB92" s="157">
        <v>1</v>
      </c>
      <c r="CZ92" s="131">
        <v>1.1299999999999999E-2</v>
      </c>
    </row>
    <row r="93" spans="1:104" x14ac:dyDescent="0.2">
      <c r="A93" s="158"/>
      <c r="B93" s="160"/>
      <c r="C93" s="206" t="s">
        <v>184</v>
      </c>
      <c r="D93" s="207"/>
      <c r="E93" s="161">
        <v>1</v>
      </c>
      <c r="F93" s="162"/>
      <c r="G93" s="163"/>
      <c r="M93" s="159" t="s">
        <v>184</v>
      </c>
      <c r="O93" s="150"/>
    </row>
    <row r="94" spans="1:104" x14ac:dyDescent="0.2">
      <c r="A94" s="164"/>
      <c r="B94" s="165" t="s">
        <v>75</v>
      </c>
      <c r="C94" s="166" t="str">
        <f>CONCATENATE(B88," ",C88)</f>
        <v>64 Výplně otvorů</v>
      </c>
      <c r="D94" s="167"/>
      <c r="E94" s="168"/>
      <c r="F94" s="169"/>
      <c r="G94" s="170">
        <f>SUM(G88:G93)</f>
        <v>0</v>
      </c>
      <c r="O94" s="150">
        <v>4</v>
      </c>
      <c r="BA94" s="171">
        <f>SUM(BA88:BA93)</f>
        <v>0</v>
      </c>
      <c r="BB94" s="171">
        <f>SUM(BB88:BB93)</f>
        <v>0</v>
      </c>
      <c r="BC94" s="171">
        <f>SUM(BC88:BC93)</f>
        <v>0</v>
      </c>
      <c r="BD94" s="171">
        <f>SUM(BD88:BD93)</f>
        <v>0</v>
      </c>
      <c r="BE94" s="171">
        <f>SUM(BE88:BE93)</f>
        <v>0</v>
      </c>
    </row>
    <row r="95" spans="1:104" x14ac:dyDescent="0.2">
      <c r="A95" s="144" t="s">
        <v>74</v>
      </c>
      <c r="B95" s="145" t="s">
        <v>185</v>
      </c>
      <c r="C95" s="146" t="s">
        <v>186</v>
      </c>
      <c r="D95" s="147"/>
      <c r="E95" s="148"/>
      <c r="F95" s="148"/>
      <c r="G95" s="149"/>
      <c r="O95" s="150">
        <v>1</v>
      </c>
    </row>
    <row r="96" spans="1:104" x14ac:dyDescent="0.2">
      <c r="A96" s="151">
        <v>24</v>
      </c>
      <c r="B96" s="152" t="s">
        <v>187</v>
      </c>
      <c r="C96" s="153" t="s">
        <v>188</v>
      </c>
      <c r="D96" s="154" t="s">
        <v>102</v>
      </c>
      <c r="E96" s="155">
        <v>30</v>
      </c>
      <c r="F96" s="183"/>
      <c r="G96" s="156">
        <f>E96*F96</f>
        <v>0</v>
      </c>
      <c r="O96" s="150">
        <v>2</v>
      </c>
      <c r="AA96" s="131">
        <v>1</v>
      </c>
      <c r="AB96" s="131">
        <v>1</v>
      </c>
      <c r="AC96" s="131">
        <v>1</v>
      </c>
      <c r="AZ96" s="131">
        <v>1</v>
      </c>
      <c r="BA96" s="131">
        <f>IF(AZ96=1,G96,0)</f>
        <v>0</v>
      </c>
      <c r="BB96" s="131">
        <f>IF(AZ96=2,G96,0)</f>
        <v>0</v>
      </c>
      <c r="BC96" s="131">
        <f>IF(AZ96=3,G96,0)</f>
        <v>0</v>
      </c>
      <c r="BD96" s="131">
        <f>IF(AZ96=4,G96,0)</f>
        <v>0</v>
      </c>
      <c r="BE96" s="131">
        <f>IF(AZ96=5,G96,0)</f>
        <v>0</v>
      </c>
      <c r="CA96" s="157">
        <v>1</v>
      </c>
      <c r="CB96" s="157">
        <v>1</v>
      </c>
      <c r="CZ96" s="131">
        <v>1.58E-3</v>
      </c>
    </row>
    <row r="97" spans="1:104" x14ac:dyDescent="0.2">
      <c r="A97" s="158"/>
      <c r="B97" s="160"/>
      <c r="C97" s="206" t="s">
        <v>189</v>
      </c>
      <c r="D97" s="207"/>
      <c r="E97" s="161">
        <v>30</v>
      </c>
      <c r="F97" s="162"/>
      <c r="G97" s="163"/>
      <c r="M97" s="159" t="s">
        <v>189</v>
      </c>
      <c r="O97" s="150"/>
    </row>
    <row r="98" spans="1:104" x14ac:dyDescent="0.2">
      <c r="A98" s="164"/>
      <c r="B98" s="165" t="s">
        <v>75</v>
      </c>
      <c r="C98" s="166" t="str">
        <f>CONCATENATE(B95," ",C95)</f>
        <v>94 Lešení a stavební výtahy</v>
      </c>
      <c r="D98" s="167"/>
      <c r="E98" s="168"/>
      <c r="F98" s="169"/>
      <c r="G98" s="170">
        <f>SUM(G95:G97)</f>
        <v>0</v>
      </c>
      <c r="O98" s="150">
        <v>4</v>
      </c>
      <c r="BA98" s="171">
        <f>SUM(BA95:BA97)</f>
        <v>0</v>
      </c>
      <c r="BB98" s="171">
        <f>SUM(BB95:BB97)</f>
        <v>0</v>
      </c>
      <c r="BC98" s="171">
        <f>SUM(BC95:BC97)</f>
        <v>0</v>
      </c>
      <c r="BD98" s="171">
        <f>SUM(BD95:BD97)</f>
        <v>0</v>
      </c>
      <c r="BE98" s="171">
        <f>SUM(BE95:BE97)</f>
        <v>0</v>
      </c>
    </row>
    <row r="99" spans="1:104" x14ac:dyDescent="0.2">
      <c r="A99" s="144" t="s">
        <v>74</v>
      </c>
      <c r="B99" s="145" t="s">
        <v>190</v>
      </c>
      <c r="C99" s="146" t="s">
        <v>191</v>
      </c>
      <c r="D99" s="147"/>
      <c r="E99" s="148"/>
      <c r="F99" s="148"/>
      <c r="G99" s="149"/>
      <c r="O99" s="150">
        <v>1</v>
      </c>
    </row>
    <row r="100" spans="1:104" x14ac:dyDescent="0.2">
      <c r="A100" s="151">
        <v>25</v>
      </c>
      <c r="B100" s="152" t="s">
        <v>192</v>
      </c>
      <c r="C100" s="153" t="s">
        <v>193</v>
      </c>
      <c r="D100" s="154" t="s">
        <v>102</v>
      </c>
      <c r="E100" s="155">
        <v>30</v>
      </c>
      <c r="F100" s="183"/>
      <c r="G100" s="156">
        <f>E100*F100</f>
        <v>0</v>
      </c>
      <c r="O100" s="150">
        <v>2</v>
      </c>
      <c r="AA100" s="131">
        <v>1</v>
      </c>
      <c r="AB100" s="131">
        <v>1</v>
      </c>
      <c r="AC100" s="131">
        <v>1</v>
      </c>
      <c r="AZ100" s="131">
        <v>1</v>
      </c>
      <c r="BA100" s="131">
        <f>IF(AZ100=1,G100,0)</f>
        <v>0</v>
      </c>
      <c r="BB100" s="131">
        <f>IF(AZ100=2,G100,0)</f>
        <v>0</v>
      </c>
      <c r="BC100" s="131">
        <f>IF(AZ100=3,G100,0)</f>
        <v>0</v>
      </c>
      <c r="BD100" s="131">
        <f>IF(AZ100=4,G100,0)</f>
        <v>0</v>
      </c>
      <c r="BE100" s="131">
        <f>IF(AZ100=5,G100,0)</f>
        <v>0</v>
      </c>
      <c r="CA100" s="157">
        <v>1</v>
      </c>
      <c r="CB100" s="157">
        <v>1</v>
      </c>
      <c r="CZ100" s="131">
        <v>4.0000000000000003E-5</v>
      </c>
    </row>
    <row r="101" spans="1:104" x14ac:dyDescent="0.2">
      <c r="A101" s="158"/>
      <c r="B101" s="160"/>
      <c r="C101" s="206" t="s">
        <v>194</v>
      </c>
      <c r="D101" s="207"/>
      <c r="E101" s="161">
        <v>30</v>
      </c>
      <c r="F101" s="162"/>
      <c r="G101" s="163"/>
      <c r="M101" s="159" t="s">
        <v>194</v>
      </c>
      <c r="O101" s="150"/>
    </row>
    <row r="102" spans="1:104" x14ac:dyDescent="0.2">
      <c r="A102" s="164"/>
      <c r="B102" s="165" t="s">
        <v>75</v>
      </c>
      <c r="C102" s="166" t="str">
        <f>CONCATENATE(B99," ",C99)</f>
        <v>95 Dokončovací konstrukce na pozemních stavbách</v>
      </c>
      <c r="D102" s="167"/>
      <c r="E102" s="168"/>
      <c r="F102" s="169"/>
      <c r="G102" s="170">
        <f>SUM(G99:G101)</f>
        <v>0</v>
      </c>
      <c r="O102" s="150">
        <v>4</v>
      </c>
      <c r="BA102" s="171">
        <f>SUM(BA99:BA101)</f>
        <v>0</v>
      </c>
      <c r="BB102" s="171">
        <f>SUM(BB99:BB101)</f>
        <v>0</v>
      </c>
      <c r="BC102" s="171">
        <f>SUM(BC99:BC101)</f>
        <v>0</v>
      </c>
      <c r="BD102" s="171">
        <f>SUM(BD99:BD101)</f>
        <v>0</v>
      </c>
      <c r="BE102" s="171">
        <f>SUM(BE99:BE101)</f>
        <v>0</v>
      </c>
    </row>
    <row r="103" spans="1:104" x14ac:dyDescent="0.2">
      <c r="A103" s="144" t="s">
        <v>74</v>
      </c>
      <c r="B103" s="145" t="s">
        <v>195</v>
      </c>
      <c r="C103" s="146" t="s">
        <v>196</v>
      </c>
      <c r="D103" s="147"/>
      <c r="E103" s="148"/>
      <c r="F103" s="148"/>
      <c r="G103" s="149"/>
      <c r="O103" s="150">
        <v>1</v>
      </c>
    </row>
    <row r="104" spans="1:104" x14ac:dyDescent="0.2">
      <c r="A104" s="151">
        <v>26</v>
      </c>
      <c r="B104" s="152" t="s">
        <v>197</v>
      </c>
      <c r="C104" s="153" t="s">
        <v>198</v>
      </c>
      <c r="D104" s="154" t="s">
        <v>90</v>
      </c>
      <c r="E104" s="155">
        <v>4.7285000000000004</v>
      </c>
      <c r="F104" s="183"/>
      <c r="G104" s="156">
        <f>E104*F104</f>
        <v>0</v>
      </c>
      <c r="O104" s="150">
        <v>2</v>
      </c>
      <c r="AA104" s="131">
        <v>1</v>
      </c>
      <c r="AB104" s="131">
        <v>1</v>
      </c>
      <c r="AC104" s="131">
        <v>1</v>
      </c>
      <c r="AZ104" s="131">
        <v>1</v>
      </c>
      <c r="BA104" s="131">
        <f>IF(AZ104=1,G104,0)</f>
        <v>0</v>
      </c>
      <c r="BB104" s="131">
        <f>IF(AZ104=2,G104,0)</f>
        <v>0</v>
      </c>
      <c r="BC104" s="131">
        <f>IF(AZ104=3,G104,0)</f>
        <v>0</v>
      </c>
      <c r="BD104" s="131">
        <f>IF(AZ104=4,G104,0)</f>
        <v>0</v>
      </c>
      <c r="BE104" s="131">
        <f>IF(AZ104=5,G104,0)</f>
        <v>0</v>
      </c>
      <c r="CA104" s="157">
        <v>1</v>
      </c>
      <c r="CB104" s="157">
        <v>1</v>
      </c>
      <c r="CZ104" s="131">
        <v>1.2800000000000001E-3</v>
      </c>
    </row>
    <row r="105" spans="1:104" x14ac:dyDescent="0.2">
      <c r="A105" s="158"/>
      <c r="B105" s="160"/>
      <c r="C105" s="206" t="s">
        <v>199</v>
      </c>
      <c r="D105" s="207"/>
      <c r="E105" s="161">
        <v>0</v>
      </c>
      <c r="F105" s="162"/>
      <c r="G105" s="163"/>
      <c r="M105" s="159" t="s">
        <v>199</v>
      </c>
      <c r="O105" s="150"/>
    </row>
    <row r="106" spans="1:104" x14ac:dyDescent="0.2">
      <c r="A106" s="158"/>
      <c r="B106" s="160"/>
      <c r="C106" s="206" t="s">
        <v>200</v>
      </c>
      <c r="D106" s="207"/>
      <c r="E106" s="161">
        <v>1.9935</v>
      </c>
      <c r="F106" s="162"/>
      <c r="G106" s="163"/>
      <c r="M106" s="159" t="s">
        <v>200</v>
      </c>
      <c r="O106" s="150"/>
    </row>
    <row r="107" spans="1:104" x14ac:dyDescent="0.2">
      <c r="A107" s="158"/>
      <c r="B107" s="160"/>
      <c r="C107" s="206" t="s">
        <v>201</v>
      </c>
      <c r="D107" s="207"/>
      <c r="E107" s="161">
        <v>0.5625</v>
      </c>
      <c r="F107" s="162"/>
      <c r="G107" s="163"/>
      <c r="M107" s="159" t="s">
        <v>201</v>
      </c>
      <c r="O107" s="150"/>
    </row>
    <row r="108" spans="1:104" x14ac:dyDescent="0.2">
      <c r="A108" s="158"/>
      <c r="B108" s="160"/>
      <c r="C108" s="206" t="s">
        <v>202</v>
      </c>
      <c r="D108" s="207"/>
      <c r="E108" s="161">
        <v>0.41249999999999998</v>
      </c>
      <c r="F108" s="162"/>
      <c r="G108" s="163"/>
      <c r="M108" s="159" t="s">
        <v>202</v>
      </c>
      <c r="O108" s="150"/>
    </row>
    <row r="109" spans="1:104" x14ac:dyDescent="0.2">
      <c r="A109" s="158"/>
      <c r="B109" s="160"/>
      <c r="C109" s="206" t="s">
        <v>203</v>
      </c>
      <c r="D109" s="207"/>
      <c r="E109" s="161">
        <v>1.76</v>
      </c>
      <c r="F109" s="162"/>
      <c r="G109" s="163"/>
      <c r="M109" s="159" t="s">
        <v>203</v>
      </c>
      <c r="O109" s="150"/>
    </row>
    <row r="110" spans="1:104" x14ac:dyDescent="0.2">
      <c r="A110" s="151">
        <v>27</v>
      </c>
      <c r="B110" s="152" t="s">
        <v>204</v>
      </c>
      <c r="C110" s="153" t="s">
        <v>205</v>
      </c>
      <c r="D110" s="154" t="s">
        <v>102</v>
      </c>
      <c r="E110" s="155">
        <v>2.97</v>
      </c>
      <c r="F110" s="183"/>
      <c r="G110" s="156">
        <f>E110*F110</f>
        <v>0</v>
      </c>
      <c r="O110" s="150">
        <v>2</v>
      </c>
      <c r="AA110" s="131">
        <v>1</v>
      </c>
      <c r="AB110" s="131">
        <v>1</v>
      </c>
      <c r="AC110" s="131">
        <v>1</v>
      </c>
      <c r="AZ110" s="131">
        <v>1</v>
      </c>
      <c r="BA110" s="131">
        <f>IF(AZ110=1,G110,0)</f>
        <v>0</v>
      </c>
      <c r="BB110" s="131">
        <f>IF(AZ110=2,G110,0)</f>
        <v>0</v>
      </c>
      <c r="BC110" s="131">
        <f>IF(AZ110=3,G110,0)</f>
        <v>0</v>
      </c>
      <c r="BD110" s="131">
        <f>IF(AZ110=4,G110,0)</f>
        <v>0</v>
      </c>
      <c r="BE110" s="131">
        <f>IF(AZ110=5,G110,0)</f>
        <v>0</v>
      </c>
      <c r="CA110" s="157">
        <v>1</v>
      </c>
      <c r="CB110" s="157">
        <v>1</v>
      </c>
      <c r="CZ110" s="131">
        <v>3.3E-4</v>
      </c>
    </row>
    <row r="111" spans="1:104" x14ac:dyDescent="0.2">
      <c r="A111" s="158"/>
      <c r="B111" s="160"/>
      <c r="C111" s="206" t="s">
        <v>206</v>
      </c>
      <c r="D111" s="207"/>
      <c r="E111" s="161">
        <v>2.97</v>
      </c>
      <c r="F111" s="162"/>
      <c r="G111" s="163"/>
      <c r="M111" s="159" t="s">
        <v>206</v>
      </c>
      <c r="O111" s="150"/>
    </row>
    <row r="112" spans="1:104" x14ac:dyDescent="0.2">
      <c r="A112" s="151">
        <v>28</v>
      </c>
      <c r="B112" s="152" t="s">
        <v>207</v>
      </c>
      <c r="C112" s="153" t="s">
        <v>208</v>
      </c>
      <c r="D112" s="154" t="s">
        <v>102</v>
      </c>
      <c r="E112" s="155">
        <v>4.125</v>
      </c>
      <c r="F112" s="183"/>
      <c r="G112" s="156">
        <f>E112*F112</f>
        <v>0</v>
      </c>
      <c r="O112" s="150">
        <v>2</v>
      </c>
      <c r="AA112" s="131">
        <v>1</v>
      </c>
      <c r="AB112" s="131">
        <v>1</v>
      </c>
      <c r="AC112" s="131">
        <v>1</v>
      </c>
      <c r="AZ112" s="131">
        <v>1</v>
      </c>
      <c r="BA112" s="131">
        <f>IF(AZ112=1,G112,0)</f>
        <v>0</v>
      </c>
      <c r="BB112" s="131">
        <f>IF(AZ112=2,G112,0)</f>
        <v>0</v>
      </c>
      <c r="BC112" s="131">
        <f>IF(AZ112=3,G112,0)</f>
        <v>0</v>
      </c>
      <c r="BD112" s="131">
        <f>IF(AZ112=4,G112,0)</f>
        <v>0</v>
      </c>
      <c r="BE112" s="131">
        <f>IF(AZ112=5,G112,0)</f>
        <v>0</v>
      </c>
      <c r="CA112" s="157">
        <v>1</v>
      </c>
      <c r="CB112" s="157">
        <v>1</v>
      </c>
      <c r="CZ112" s="131">
        <v>0</v>
      </c>
    </row>
    <row r="113" spans="1:104" x14ac:dyDescent="0.2">
      <c r="A113" s="158"/>
      <c r="B113" s="160"/>
      <c r="C113" s="206" t="s">
        <v>209</v>
      </c>
      <c r="D113" s="207"/>
      <c r="E113" s="161">
        <v>0</v>
      </c>
      <c r="F113" s="162"/>
      <c r="G113" s="163"/>
      <c r="M113" s="159" t="s">
        <v>209</v>
      </c>
      <c r="O113" s="150"/>
    </row>
    <row r="114" spans="1:104" x14ac:dyDescent="0.2">
      <c r="A114" s="158"/>
      <c r="B114" s="160"/>
      <c r="C114" s="206" t="s">
        <v>210</v>
      </c>
      <c r="D114" s="207"/>
      <c r="E114" s="161">
        <v>2.375</v>
      </c>
      <c r="F114" s="162"/>
      <c r="G114" s="163"/>
      <c r="M114" s="159" t="s">
        <v>210</v>
      </c>
      <c r="O114" s="150"/>
    </row>
    <row r="115" spans="1:104" x14ac:dyDescent="0.2">
      <c r="A115" s="158"/>
      <c r="B115" s="160"/>
      <c r="C115" s="206" t="s">
        <v>211</v>
      </c>
      <c r="D115" s="207"/>
      <c r="E115" s="161">
        <v>0</v>
      </c>
      <c r="F115" s="162"/>
      <c r="G115" s="163"/>
      <c r="M115" s="159" t="s">
        <v>211</v>
      </c>
      <c r="O115" s="150"/>
    </row>
    <row r="116" spans="1:104" x14ac:dyDescent="0.2">
      <c r="A116" s="158"/>
      <c r="B116" s="160"/>
      <c r="C116" s="206" t="s">
        <v>212</v>
      </c>
      <c r="D116" s="207"/>
      <c r="E116" s="161">
        <v>1.75</v>
      </c>
      <c r="F116" s="162"/>
      <c r="G116" s="163"/>
      <c r="M116" s="159" t="s">
        <v>212</v>
      </c>
      <c r="O116" s="150"/>
    </row>
    <row r="117" spans="1:104" x14ac:dyDescent="0.2">
      <c r="A117" s="151">
        <v>29</v>
      </c>
      <c r="B117" s="152" t="s">
        <v>213</v>
      </c>
      <c r="C117" s="153" t="s">
        <v>214</v>
      </c>
      <c r="D117" s="154" t="s">
        <v>85</v>
      </c>
      <c r="E117" s="155">
        <v>1</v>
      </c>
      <c r="F117" s="183"/>
      <c r="G117" s="156">
        <f>E117*F117</f>
        <v>0</v>
      </c>
      <c r="O117" s="150">
        <v>2</v>
      </c>
      <c r="AA117" s="131">
        <v>1</v>
      </c>
      <c r="AB117" s="131">
        <v>1</v>
      </c>
      <c r="AC117" s="131">
        <v>1</v>
      </c>
      <c r="AZ117" s="131">
        <v>1</v>
      </c>
      <c r="BA117" s="131">
        <f>IF(AZ117=1,G117,0)</f>
        <v>0</v>
      </c>
      <c r="BB117" s="131">
        <f>IF(AZ117=2,G117,0)</f>
        <v>0</v>
      </c>
      <c r="BC117" s="131">
        <f>IF(AZ117=3,G117,0)</f>
        <v>0</v>
      </c>
      <c r="BD117" s="131">
        <f>IF(AZ117=4,G117,0)</f>
        <v>0</v>
      </c>
      <c r="BE117" s="131">
        <f>IF(AZ117=5,G117,0)</f>
        <v>0</v>
      </c>
      <c r="CA117" s="157">
        <v>1</v>
      </c>
      <c r="CB117" s="157">
        <v>1</v>
      </c>
      <c r="CZ117" s="131">
        <v>0</v>
      </c>
    </row>
    <row r="118" spans="1:104" x14ac:dyDescent="0.2">
      <c r="A118" s="158"/>
      <c r="B118" s="160"/>
      <c r="C118" s="206" t="s">
        <v>215</v>
      </c>
      <c r="D118" s="207"/>
      <c r="E118" s="161">
        <v>1</v>
      </c>
      <c r="F118" s="162"/>
      <c r="G118" s="163"/>
      <c r="M118" s="159" t="s">
        <v>215</v>
      </c>
      <c r="O118" s="150"/>
    </row>
    <row r="119" spans="1:104" x14ac:dyDescent="0.2">
      <c r="A119" s="151">
        <v>30</v>
      </c>
      <c r="B119" s="152" t="s">
        <v>216</v>
      </c>
      <c r="C119" s="153" t="s">
        <v>217</v>
      </c>
      <c r="D119" s="154" t="s">
        <v>102</v>
      </c>
      <c r="E119" s="155">
        <v>2.31</v>
      </c>
      <c r="F119" s="183"/>
      <c r="G119" s="156">
        <f>E119*F119</f>
        <v>0</v>
      </c>
      <c r="O119" s="150">
        <v>2</v>
      </c>
      <c r="AA119" s="131">
        <v>1</v>
      </c>
      <c r="AB119" s="131">
        <v>1</v>
      </c>
      <c r="AC119" s="131">
        <v>1</v>
      </c>
      <c r="AZ119" s="131">
        <v>1</v>
      </c>
      <c r="BA119" s="131">
        <f>IF(AZ119=1,G119,0)</f>
        <v>0</v>
      </c>
      <c r="BB119" s="131">
        <f>IF(AZ119=2,G119,0)</f>
        <v>0</v>
      </c>
      <c r="BC119" s="131">
        <f>IF(AZ119=3,G119,0)</f>
        <v>0</v>
      </c>
      <c r="BD119" s="131">
        <f>IF(AZ119=4,G119,0)</f>
        <v>0</v>
      </c>
      <c r="BE119" s="131">
        <f>IF(AZ119=5,G119,0)</f>
        <v>0</v>
      </c>
      <c r="CA119" s="157">
        <v>1</v>
      </c>
      <c r="CB119" s="157">
        <v>1</v>
      </c>
      <c r="CZ119" s="131">
        <v>1.17E-3</v>
      </c>
    </row>
    <row r="120" spans="1:104" x14ac:dyDescent="0.2">
      <c r="A120" s="158"/>
      <c r="B120" s="160"/>
      <c r="C120" s="206" t="s">
        <v>218</v>
      </c>
      <c r="D120" s="207"/>
      <c r="E120" s="161">
        <v>2.31</v>
      </c>
      <c r="F120" s="162"/>
      <c r="G120" s="163"/>
      <c r="M120" s="159" t="s">
        <v>218</v>
      </c>
      <c r="O120" s="150"/>
    </row>
    <row r="121" spans="1:104" x14ac:dyDescent="0.2">
      <c r="A121" s="164"/>
      <c r="B121" s="165" t="s">
        <v>75</v>
      </c>
      <c r="C121" s="166" t="str">
        <f>CONCATENATE(B103," ",C103)</f>
        <v>96 Bourání konstrukcí</v>
      </c>
      <c r="D121" s="167"/>
      <c r="E121" s="168"/>
      <c r="F121" s="169"/>
      <c r="G121" s="170">
        <f>SUM(G103:G120)</f>
        <v>0</v>
      </c>
      <c r="O121" s="150">
        <v>4</v>
      </c>
      <c r="BA121" s="171">
        <f>SUM(BA103:BA120)</f>
        <v>0</v>
      </c>
      <c r="BB121" s="171">
        <f>SUM(BB103:BB120)</f>
        <v>0</v>
      </c>
      <c r="BC121" s="171">
        <f>SUM(BC103:BC120)</f>
        <v>0</v>
      </c>
      <c r="BD121" s="171">
        <f>SUM(BD103:BD120)</f>
        <v>0</v>
      </c>
      <c r="BE121" s="171">
        <f>SUM(BE103:BE120)</f>
        <v>0</v>
      </c>
    </row>
    <row r="122" spans="1:104" x14ac:dyDescent="0.2">
      <c r="A122" s="144" t="s">
        <v>74</v>
      </c>
      <c r="B122" s="145" t="s">
        <v>219</v>
      </c>
      <c r="C122" s="146" t="s">
        <v>220</v>
      </c>
      <c r="D122" s="147"/>
      <c r="E122" s="148"/>
      <c r="F122" s="148"/>
      <c r="G122" s="149"/>
      <c r="O122" s="150">
        <v>1</v>
      </c>
    </row>
    <row r="123" spans="1:104" x14ac:dyDescent="0.2">
      <c r="A123" s="151">
        <v>31</v>
      </c>
      <c r="B123" s="152" t="s">
        <v>221</v>
      </c>
      <c r="C123" s="153" t="s">
        <v>222</v>
      </c>
      <c r="D123" s="154" t="s">
        <v>147</v>
      </c>
      <c r="E123" s="155">
        <v>40</v>
      </c>
      <c r="F123" s="183"/>
      <c r="G123" s="156">
        <f>E123*F123</f>
        <v>0</v>
      </c>
      <c r="O123" s="150">
        <v>2</v>
      </c>
      <c r="AA123" s="131">
        <v>1</v>
      </c>
      <c r="AB123" s="131">
        <v>1</v>
      </c>
      <c r="AC123" s="131">
        <v>1</v>
      </c>
      <c r="AZ123" s="131">
        <v>1</v>
      </c>
      <c r="BA123" s="131">
        <f>IF(AZ123=1,G123,0)</f>
        <v>0</v>
      </c>
      <c r="BB123" s="131">
        <f>IF(AZ123=2,G123,0)</f>
        <v>0</v>
      </c>
      <c r="BC123" s="131">
        <f>IF(AZ123=3,G123,0)</f>
        <v>0</v>
      </c>
      <c r="BD123" s="131">
        <f>IF(AZ123=4,G123,0)</f>
        <v>0</v>
      </c>
      <c r="BE123" s="131">
        <f>IF(AZ123=5,G123,0)</f>
        <v>0</v>
      </c>
      <c r="CA123" s="157">
        <v>1</v>
      </c>
      <c r="CB123" s="157">
        <v>1</v>
      </c>
      <c r="CZ123" s="131">
        <v>4.8999999999999998E-4</v>
      </c>
    </row>
    <row r="124" spans="1:104" x14ac:dyDescent="0.2">
      <c r="A124" s="158"/>
      <c r="B124" s="160"/>
      <c r="C124" s="206" t="s">
        <v>223</v>
      </c>
      <c r="D124" s="207"/>
      <c r="E124" s="161">
        <v>20</v>
      </c>
      <c r="F124" s="162"/>
      <c r="G124" s="163"/>
      <c r="M124" s="159" t="s">
        <v>223</v>
      </c>
      <c r="O124" s="150"/>
    </row>
    <row r="125" spans="1:104" x14ac:dyDescent="0.2">
      <c r="A125" s="158"/>
      <c r="B125" s="160"/>
      <c r="C125" s="206" t="s">
        <v>224</v>
      </c>
      <c r="D125" s="207"/>
      <c r="E125" s="161">
        <v>20</v>
      </c>
      <c r="F125" s="162"/>
      <c r="G125" s="163"/>
      <c r="M125" s="159" t="s">
        <v>224</v>
      </c>
      <c r="O125" s="150"/>
    </row>
    <row r="126" spans="1:104" x14ac:dyDescent="0.2">
      <c r="A126" s="164"/>
      <c r="B126" s="165" t="s">
        <v>75</v>
      </c>
      <c r="C126" s="166" t="str">
        <f>CONCATENATE(B122," ",C122)</f>
        <v>97 Prorážení otvorů</v>
      </c>
      <c r="D126" s="167"/>
      <c r="E126" s="168"/>
      <c r="F126" s="169"/>
      <c r="G126" s="170">
        <f>SUM(G122:G125)</f>
        <v>0</v>
      </c>
      <c r="O126" s="150">
        <v>4</v>
      </c>
      <c r="BA126" s="171">
        <f>SUM(BA122:BA125)</f>
        <v>0</v>
      </c>
      <c r="BB126" s="171">
        <f>SUM(BB122:BB125)</f>
        <v>0</v>
      </c>
      <c r="BC126" s="171">
        <f>SUM(BC122:BC125)</f>
        <v>0</v>
      </c>
      <c r="BD126" s="171">
        <f>SUM(BD122:BD125)</f>
        <v>0</v>
      </c>
      <c r="BE126" s="171">
        <f>SUM(BE122:BE125)</f>
        <v>0</v>
      </c>
    </row>
    <row r="127" spans="1:104" x14ac:dyDescent="0.2">
      <c r="A127" s="144" t="s">
        <v>74</v>
      </c>
      <c r="B127" s="145" t="s">
        <v>225</v>
      </c>
      <c r="C127" s="146" t="s">
        <v>226</v>
      </c>
      <c r="D127" s="147"/>
      <c r="E127" s="148"/>
      <c r="F127" s="148"/>
      <c r="G127" s="149"/>
      <c r="O127" s="150">
        <v>1</v>
      </c>
    </row>
    <row r="128" spans="1:104" x14ac:dyDescent="0.2">
      <c r="A128" s="151">
        <v>32</v>
      </c>
      <c r="B128" s="152" t="s">
        <v>227</v>
      </c>
      <c r="C128" s="153" t="s">
        <v>228</v>
      </c>
      <c r="D128" s="154" t="s">
        <v>113</v>
      </c>
      <c r="E128" s="155">
        <v>5.3887889800000002</v>
      </c>
      <c r="F128" s="183"/>
      <c r="G128" s="156">
        <f>E128*F128</f>
        <v>0</v>
      </c>
      <c r="O128" s="150">
        <v>2</v>
      </c>
      <c r="AA128" s="131">
        <v>7</v>
      </c>
      <c r="AB128" s="131">
        <v>1</v>
      </c>
      <c r="AC128" s="131">
        <v>2</v>
      </c>
      <c r="AZ128" s="131">
        <v>1</v>
      </c>
      <c r="BA128" s="131">
        <f>IF(AZ128=1,G128,0)</f>
        <v>0</v>
      </c>
      <c r="BB128" s="131">
        <f>IF(AZ128=2,G128,0)</f>
        <v>0</v>
      </c>
      <c r="BC128" s="131">
        <f>IF(AZ128=3,G128,0)</f>
        <v>0</v>
      </c>
      <c r="BD128" s="131">
        <f>IF(AZ128=4,G128,0)</f>
        <v>0</v>
      </c>
      <c r="BE128" s="131">
        <f>IF(AZ128=5,G128,0)</f>
        <v>0</v>
      </c>
      <c r="CA128" s="157">
        <v>7</v>
      </c>
      <c r="CB128" s="157">
        <v>1</v>
      </c>
      <c r="CZ128" s="131">
        <v>0</v>
      </c>
    </row>
    <row r="129" spans="1:104" x14ac:dyDescent="0.2">
      <c r="A129" s="164"/>
      <c r="B129" s="165" t="s">
        <v>75</v>
      </c>
      <c r="C129" s="166" t="str">
        <f>CONCATENATE(B127," ",C127)</f>
        <v>99 Staveništní přesun hmot</v>
      </c>
      <c r="D129" s="167"/>
      <c r="E129" s="168"/>
      <c r="F129" s="169"/>
      <c r="G129" s="170">
        <f>SUM(G127:G128)</f>
        <v>0</v>
      </c>
      <c r="O129" s="150">
        <v>4</v>
      </c>
      <c r="BA129" s="171">
        <f>SUM(BA127:BA128)</f>
        <v>0</v>
      </c>
      <c r="BB129" s="171">
        <f>SUM(BB127:BB128)</f>
        <v>0</v>
      </c>
      <c r="BC129" s="171">
        <f>SUM(BC127:BC128)</f>
        <v>0</v>
      </c>
      <c r="BD129" s="171">
        <f>SUM(BD127:BD128)</f>
        <v>0</v>
      </c>
      <c r="BE129" s="171">
        <f>SUM(BE127:BE128)</f>
        <v>0</v>
      </c>
    </row>
    <row r="130" spans="1:104" x14ac:dyDescent="0.2">
      <c r="A130" s="144" t="s">
        <v>74</v>
      </c>
      <c r="B130" s="145" t="s">
        <v>229</v>
      </c>
      <c r="C130" s="146" t="s">
        <v>230</v>
      </c>
      <c r="D130" s="147"/>
      <c r="E130" s="148"/>
      <c r="F130" s="148"/>
      <c r="G130" s="149"/>
      <c r="O130" s="150">
        <v>1</v>
      </c>
    </row>
    <row r="131" spans="1:104" x14ac:dyDescent="0.2">
      <c r="A131" s="151">
        <v>33</v>
      </c>
      <c r="B131" s="152" t="s">
        <v>231</v>
      </c>
      <c r="C131" s="153" t="s">
        <v>232</v>
      </c>
      <c r="D131" s="154" t="s">
        <v>233</v>
      </c>
      <c r="E131" s="155">
        <v>1</v>
      </c>
      <c r="F131" s="183"/>
      <c r="G131" s="156">
        <f t="shared" ref="G131:G137" si="0">E131*F131</f>
        <v>0</v>
      </c>
      <c r="O131" s="150">
        <v>2</v>
      </c>
      <c r="AA131" s="131">
        <v>12</v>
      </c>
      <c r="AB131" s="131">
        <v>0</v>
      </c>
      <c r="AC131" s="131">
        <v>93</v>
      </c>
      <c r="AZ131" s="131">
        <v>1</v>
      </c>
      <c r="BA131" s="131">
        <f t="shared" ref="BA131:BA137" si="1">IF(AZ131=1,G131,0)</f>
        <v>0</v>
      </c>
      <c r="BB131" s="131">
        <f t="shared" ref="BB131:BB137" si="2">IF(AZ131=2,G131,0)</f>
        <v>0</v>
      </c>
      <c r="BC131" s="131">
        <f t="shared" ref="BC131:BC137" si="3">IF(AZ131=3,G131,0)</f>
        <v>0</v>
      </c>
      <c r="BD131" s="131">
        <f t="shared" ref="BD131:BD137" si="4">IF(AZ131=4,G131,0)</f>
        <v>0</v>
      </c>
      <c r="BE131" s="131">
        <f t="shared" ref="BE131:BE137" si="5">IF(AZ131=5,G131,0)</f>
        <v>0</v>
      </c>
      <c r="CA131" s="157">
        <v>12</v>
      </c>
      <c r="CB131" s="157">
        <v>0</v>
      </c>
      <c r="CZ131" s="131">
        <v>0</v>
      </c>
    </row>
    <row r="132" spans="1:104" x14ac:dyDescent="0.2">
      <c r="A132" s="151">
        <v>34</v>
      </c>
      <c r="B132" s="152" t="s">
        <v>234</v>
      </c>
      <c r="C132" s="153" t="s">
        <v>235</v>
      </c>
      <c r="D132" s="154" t="s">
        <v>233</v>
      </c>
      <c r="E132" s="155">
        <v>1</v>
      </c>
      <c r="F132" s="183"/>
      <c r="G132" s="156">
        <f t="shared" si="0"/>
        <v>0</v>
      </c>
      <c r="O132" s="150">
        <v>2</v>
      </c>
      <c r="AA132" s="131">
        <v>12</v>
      </c>
      <c r="AB132" s="131">
        <v>0</v>
      </c>
      <c r="AC132" s="131">
        <v>97</v>
      </c>
      <c r="AZ132" s="131">
        <v>1</v>
      </c>
      <c r="BA132" s="131">
        <f t="shared" si="1"/>
        <v>0</v>
      </c>
      <c r="BB132" s="131">
        <f t="shared" si="2"/>
        <v>0</v>
      </c>
      <c r="BC132" s="131">
        <f t="shared" si="3"/>
        <v>0</v>
      </c>
      <c r="BD132" s="131">
        <f t="shared" si="4"/>
        <v>0</v>
      </c>
      <c r="BE132" s="131">
        <f t="shared" si="5"/>
        <v>0</v>
      </c>
      <c r="CA132" s="157">
        <v>12</v>
      </c>
      <c r="CB132" s="157">
        <v>0</v>
      </c>
      <c r="CZ132" s="131">
        <v>0</v>
      </c>
    </row>
    <row r="133" spans="1:104" x14ac:dyDescent="0.2">
      <c r="A133" s="151">
        <v>35</v>
      </c>
      <c r="B133" s="152" t="s">
        <v>236</v>
      </c>
      <c r="C133" s="153" t="s">
        <v>237</v>
      </c>
      <c r="D133" s="154" t="s">
        <v>233</v>
      </c>
      <c r="E133" s="155">
        <v>1</v>
      </c>
      <c r="F133" s="183"/>
      <c r="G133" s="156">
        <f t="shared" si="0"/>
        <v>0</v>
      </c>
      <c r="O133" s="150">
        <v>2</v>
      </c>
      <c r="AA133" s="131">
        <v>12</v>
      </c>
      <c r="AB133" s="131">
        <v>0</v>
      </c>
      <c r="AC133" s="131">
        <v>98</v>
      </c>
      <c r="AZ133" s="131">
        <v>1</v>
      </c>
      <c r="BA133" s="131">
        <f t="shared" si="1"/>
        <v>0</v>
      </c>
      <c r="BB133" s="131">
        <f t="shared" si="2"/>
        <v>0</v>
      </c>
      <c r="BC133" s="131">
        <f t="shared" si="3"/>
        <v>0</v>
      </c>
      <c r="BD133" s="131">
        <f t="shared" si="4"/>
        <v>0</v>
      </c>
      <c r="BE133" s="131">
        <f t="shared" si="5"/>
        <v>0</v>
      </c>
      <c r="CA133" s="157">
        <v>12</v>
      </c>
      <c r="CB133" s="157">
        <v>0</v>
      </c>
      <c r="CZ133" s="131">
        <v>0</v>
      </c>
    </row>
    <row r="134" spans="1:104" x14ac:dyDescent="0.2">
      <c r="A134" s="151">
        <v>36</v>
      </c>
      <c r="B134" s="152" t="s">
        <v>238</v>
      </c>
      <c r="C134" s="153" t="s">
        <v>239</v>
      </c>
      <c r="D134" s="154" t="s">
        <v>233</v>
      </c>
      <c r="E134" s="155">
        <v>1</v>
      </c>
      <c r="F134" s="183"/>
      <c r="G134" s="156">
        <f t="shared" si="0"/>
        <v>0</v>
      </c>
      <c r="O134" s="150">
        <v>2</v>
      </c>
      <c r="AA134" s="131">
        <v>12</v>
      </c>
      <c r="AB134" s="131">
        <v>0</v>
      </c>
      <c r="AC134" s="131">
        <v>99</v>
      </c>
      <c r="AZ134" s="131">
        <v>1</v>
      </c>
      <c r="BA134" s="131">
        <f t="shared" si="1"/>
        <v>0</v>
      </c>
      <c r="BB134" s="131">
        <f t="shared" si="2"/>
        <v>0</v>
      </c>
      <c r="BC134" s="131">
        <f t="shared" si="3"/>
        <v>0</v>
      </c>
      <c r="BD134" s="131">
        <f t="shared" si="4"/>
        <v>0</v>
      </c>
      <c r="BE134" s="131">
        <f t="shared" si="5"/>
        <v>0</v>
      </c>
      <c r="CA134" s="157">
        <v>12</v>
      </c>
      <c r="CB134" s="157">
        <v>0</v>
      </c>
      <c r="CZ134" s="131">
        <v>0</v>
      </c>
    </row>
    <row r="135" spans="1:104" x14ac:dyDescent="0.2">
      <c r="A135" s="151">
        <v>37</v>
      </c>
      <c r="B135" s="152" t="s">
        <v>240</v>
      </c>
      <c r="C135" s="153" t="s">
        <v>241</v>
      </c>
      <c r="D135" s="154" t="s">
        <v>233</v>
      </c>
      <c r="E135" s="155">
        <v>1</v>
      </c>
      <c r="F135" s="183"/>
      <c r="G135" s="156">
        <f t="shared" si="0"/>
        <v>0</v>
      </c>
      <c r="O135" s="150">
        <v>2</v>
      </c>
      <c r="AA135" s="131">
        <v>12</v>
      </c>
      <c r="AB135" s="131">
        <v>0</v>
      </c>
      <c r="AC135" s="131">
        <v>126</v>
      </c>
      <c r="AZ135" s="131">
        <v>1</v>
      </c>
      <c r="BA135" s="131">
        <f t="shared" si="1"/>
        <v>0</v>
      </c>
      <c r="BB135" s="131">
        <f t="shared" si="2"/>
        <v>0</v>
      </c>
      <c r="BC135" s="131">
        <f t="shared" si="3"/>
        <v>0</v>
      </c>
      <c r="BD135" s="131">
        <f t="shared" si="4"/>
        <v>0</v>
      </c>
      <c r="BE135" s="131">
        <f t="shared" si="5"/>
        <v>0</v>
      </c>
      <c r="CA135" s="157">
        <v>12</v>
      </c>
      <c r="CB135" s="157">
        <v>0</v>
      </c>
      <c r="CZ135" s="131">
        <v>0</v>
      </c>
    </row>
    <row r="136" spans="1:104" x14ac:dyDescent="0.2">
      <c r="A136" s="151">
        <v>38</v>
      </c>
      <c r="B136" s="152" t="s">
        <v>242</v>
      </c>
      <c r="C136" s="153" t="s">
        <v>243</v>
      </c>
      <c r="D136" s="154" t="s">
        <v>233</v>
      </c>
      <c r="E136" s="155">
        <v>1</v>
      </c>
      <c r="F136" s="183"/>
      <c r="G136" s="156">
        <f t="shared" si="0"/>
        <v>0</v>
      </c>
      <c r="O136" s="150">
        <v>2</v>
      </c>
      <c r="AA136" s="131">
        <v>12</v>
      </c>
      <c r="AB136" s="131">
        <v>0</v>
      </c>
      <c r="AC136" s="131">
        <v>127</v>
      </c>
      <c r="AZ136" s="131">
        <v>1</v>
      </c>
      <c r="BA136" s="131">
        <f t="shared" si="1"/>
        <v>0</v>
      </c>
      <c r="BB136" s="131">
        <f t="shared" si="2"/>
        <v>0</v>
      </c>
      <c r="BC136" s="131">
        <f t="shared" si="3"/>
        <v>0</v>
      </c>
      <c r="BD136" s="131">
        <f t="shared" si="4"/>
        <v>0</v>
      </c>
      <c r="BE136" s="131">
        <f t="shared" si="5"/>
        <v>0</v>
      </c>
      <c r="CA136" s="157">
        <v>12</v>
      </c>
      <c r="CB136" s="157">
        <v>0</v>
      </c>
      <c r="CZ136" s="131">
        <v>0</v>
      </c>
    </row>
    <row r="137" spans="1:104" x14ac:dyDescent="0.2">
      <c r="A137" s="151">
        <v>39</v>
      </c>
      <c r="B137" s="152" t="s">
        <v>244</v>
      </c>
      <c r="C137" s="153" t="s">
        <v>245</v>
      </c>
      <c r="D137" s="154" t="s">
        <v>233</v>
      </c>
      <c r="E137" s="155">
        <v>1</v>
      </c>
      <c r="F137" s="183"/>
      <c r="G137" s="156">
        <f t="shared" si="0"/>
        <v>0</v>
      </c>
      <c r="O137" s="150">
        <v>2</v>
      </c>
      <c r="AA137" s="131">
        <v>12</v>
      </c>
      <c r="AB137" s="131">
        <v>0</v>
      </c>
      <c r="AC137" s="131">
        <v>128</v>
      </c>
      <c r="AZ137" s="131">
        <v>1</v>
      </c>
      <c r="BA137" s="131">
        <f t="shared" si="1"/>
        <v>0</v>
      </c>
      <c r="BB137" s="131">
        <f t="shared" si="2"/>
        <v>0</v>
      </c>
      <c r="BC137" s="131">
        <f t="shared" si="3"/>
        <v>0</v>
      </c>
      <c r="BD137" s="131">
        <f t="shared" si="4"/>
        <v>0</v>
      </c>
      <c r="BE137" s="131">
        <f t="shared" si="5"/>
        <v>0</v>
      </c>
      <c r="CA137" s="157">
        <v>12</v>
      </c>
      <c r="CB137" s="157">
        <v>0</v>
      </c>
      <c r="CZ137" s="131">
        <v>0</v>
      </c>
    </row>
    <row r="138" spans="1:104" x14ac:dyDescent="0.2">
      <c r="A138" s="164"/>
      <c r="B138" s="165" t="s">
        <v>75</v>
      </c>
      <c r="C138" s="166" t="str">
        <f>CONCATENATE(B130," ",C130)</f>
        <v>VN Vedlejší náklady</v>
      </c>
      <c r="D138" s="167"/>
      <c r="E138" s="168"/>
      <c r="F138" s="169"/>
      <c r="G138" s="170">
        <f>SUM(G130:G137)</f>
        <v>0</v>
      </c>
      <c r="O138" s="150">
        <v>4</v>
      </c>
      <c r="BA138" s="171">
        <f>SUM(BA130:BA137)</f>
        <v>0</v>
      </c>
      <c r="BB138" s="171">
        <f>SUM(BB130:BB137)</f>
        <v>0</v>
      </c>
      <c r="BC138" s="171">
        <f>SUM(BC130:BC137)</f>
        <v>0</v>
      </c>
      <c r="BD138" s="171">
        <f>SUM(BD130:BD137)</f>
        <v>0</v>
      </c>
      <c r="BE138" s="171">
        <f>SUM(BE130:BE137)</f>
        <v>0</v>
      </c>
    </row>
    <row r="139" spans="1:104" x14ac:dyDescent="0.2">
      <c r="A139" s="144" t="s">
        <v>74</v>
      </c>
      <c r="B139" s="145" t="s">
        <v>246</v>
      </c>
      <c r="C139" s="146" t="s">
        <v>247</v>
      </c>
      <c r="D139" s="147"/>
      <c r="E139" s="148"/>
      <c r="F139" s="148"/>
      <c r="G139" s="149"/>
      <c r="O139" s="150">
        <v>1</v>
      </c>
    </row>
    <row r="140" spans="1:104" x14ac:dyDescent="0.2">
      <c r="A140" s="151">
        <v>40</v>
      </c>
      <c r="B140" s="152" t="s">
        <v>248</v>
      </c>
      <c r="C140" s="153" t="s">
        <v>249</v>
      </c>
      <c r="D140" s="154" t="s">
        <v>147</v>
      </c>
      <c r="E140" s="155">
        <v>6.3</v>
      </c>
      <c r="F140" s="183"/>
      <c r="G140" s="156">
        <f>E140*F140</f>
        <v>0</v>
      </c>
      <c r="O140" s="150">
        <v>2</v>
      </c>
      <c r="AA140" s="131">
        <v>1</v>
      </c>
      <c r="AB140" s="131">
        <v>7</v>
      </c>
      <c r="AC140" s="131">
        <v>7</v>
      </c>
      <c r="AZ140" s="131">
        <v>2</v>
      </c>
      <c r="BA140" s="131">
        <f>IF(AZ140=1,G140,0)</f>
        <v>0</v>
      </c>
      <c r="BB140" s="131">
        <f>IF(AZ140=2,G140,0)</f>
        <v>0</v>
      </c>
      <c r="BC140" s="131">
        <f>IF(AZ140=3,G140,0)</f>
        <v>0</v>
      </c>
      <c r="BD140" s="131">
        <f>IF(AZ140=4,G140,0)</f>
        <v>0</v>
      </c>
      <c r="BE140" s="131">
        <f>IF(AZ140=5,G140,0)</f>
        <v>0</v>
      </c>
      <c r="CA140" s="157">
        <v>1</v>
      </c>
      <c r="CB140" s="157">
        <v>7</v>
      </c>
      <c r="CZ140" s="131">
        <v>1.0000000000000001E-5</v>
      </c>
    </row>
    <row r="141" spans="1:104" x14ac:dyDescent="0.2">
      <c r="A141" s="158"/>
      <c r="B141" s="160"/>
      <c r="C141" s="206" t="s">
        <v>250</v>
      </c>
      <c r="D141" s="207"/>
      <c r="E141" s="161">
        <v>6.3</v>
      </c>
      <c r="F141" s="162"/>
      <c r="G141" s="163"/>
      <c r="M141" s="159" t="s">
        <v>250</v>
      </c>
      <c r="O141" s="150"/>
    </row>
    <row r="142" spans="1:104" x14ac:dyDescent="0.2">
      <c r="A142" s="151">
        <v>41</v>
      </c>
      <c r="B142" s="152" t="s">
        <v>251</v>
      </c>
      <c r="C142" s="153" t="s">
        <v>252</v>
      </c>
      <c r="D142" s="154" t="s">
        <v>147</v>
      </c>
      <c r="E142" s="155">
        <v>2.8</v>
      </c>
      <c r="F142" s="183"/>
      <c r="G142" s="156">
        <f>E142*F142</f>
        <v>0</v>
      </c>
      <c r="O142" s="150">
        <v>2</v>
      </c>
      <c r="AA142" s="131">
        <v>1</v>
      </c>
      <c r="AB142" s="131">
        <v>7</v>
      </c>
      <c r="AC142" s="131">
        <v>7</v>
      </c>
      <c r="AZ142" s="131">
        <v>2</v>
      </c>
      <c r="BA142" s="131">
        <f>IF(AZ142=1,G142,0)</f>
        <v>0</v>
      </c>
      <c r="BB142" s="131">
        <f>IF(AZ142=2,G142,0)</f>
        <v>0</v>
      </c>
      <c r="BC142" s="131">
        <f>IF(AZ142=3,G142,0)</f>
        <v>0</v>
      </c>
      <c r="BD142" s="131">
        <f>IF(AZ142=4,G142,0)</f>
        <v>0</v>
      </c>
      <c r="BE142" s="131">
        <f>IF(AZ142=5,G142,0)</f>
        <v>0</v>
      </c>
      <c r="CA142" s="157">
        <v>1</v>
      </c>
      <c r="CB142" s="157">
        <v>7</v>
      </c>
      <c r="CZ142" s="131">
        <v>0</v>
      </c>
    </row>
    <row r="143" spans="1:104" x14ac:dyDescent="0.2">
      <c r="A143" s="158"/>
      <c r="B143" s="160"/>
      <c r="C143" s="206" t="s">
        <v>253</v>
      </c>
      <c r="D143" s="207"/>
      <c r="E143" s="161">
        <v>2.8</v>
      </c>
      <c r="F143" s="162"/>
      <c r="G143" s="163"/>
      <c r="M143" s="159" t="s">
        <v>253</v>
      </c>
      <c r="O143" s="150"/>
    </row>
    <row r="144" spans="1:104" x14ac:dyDescent="0.2">
      <c r="A144" s="151">
        <v>42</v>
      </c>
      <c r="B144" s="152" t="s">
        <v>254</v>
      </c>
      <c r="C144" s="153" t="s">
        <v>255</v>
      </c>
      <c r="D144" s="154" t="s">
        <v>85</v>
      </c>
      <c r="E144" s="155">
        <v>1</v>
      </c>
      <c r="F144" s="183"/>
      <c r="G144" s="156">
        <f>E144*F144</f>
        <v>0</v>
      </c>
      <c r="O144" s="150">
        <v>2</v>
      </c>
      <c r="AA144" s="131">
        <v>1</v>
      </c>
      <c r="AB144" s="131">
        <v>7</v>
      </c>
      <c r="AC144" s="131">
        <v>7</v>
      </c>
      <c r="AZ144" s="131">
        <v>2</v>
      </c>
      <c r="BA144" s="131">
        <f>IF(AZ144=1,G144,0)</f>
        <v>0</v>
      </c>
      <c r="BB144" s="131">
        <f>IF(AZ144=2,G144,0)</f>
        <v>0</v>
      </c>
      <c r="BC144" s="131">
        <f>IF(AZ144=3,G144,0)</f>
        <v>0</v>
      </c>
      <c r="BD144" s="131">
        <f>IF(AZ144=4,G144,0)</f>
        <v>0</v>
      </c>
      <c r="BE144" s="131">
        <f>IF(AZ144=5,G144,0)</f>
        <v>0</v>
      </c>
      <c r="CA144" s="157">
        <v>1</v>
      </c>
      <c r="CB144" s="157">
        <v>7</v>
      </c>
      <c r="CZ144" s="131">
        <v>0</v>
      </c>
    </row>
    <row r="145" spans="1:104" x14ac:dyDescent="0.2">
      <c r="A145" s="158"/>
      <c r="B145" s="160"/>
      <c r="C145" s="206" t="s">
        <v>256</v>
      </c>
      <c r="D145" s="207"/>
      <c r="E145" s="161">
        <v>1</v>
      </c>
      <c r="F145" s="162"/>
      <c r="G145" s="163"/>
      <c r="M145" s="159" t="s">
        <v>256</v>
      </c>
      <c r="O145" s="150"/>
    </row>
    <row r="146" spans="1:104" x14ac:dyDescent="0.2">
      <c r="A146" s="151">
        <v>43</v>
      </c>
      <c r="B146" s="152" t="s">
        <v>257</v>
      </c>
      <c r="C146" s="153" t="s">
        <v>258</v>
      </c>
      <c r="D146" s="154" t="s">
        <v>85</v>
      </c>
      <c r="E146" s="155">
        <v>1</v>
      </c>
      <c r="F146" s="183"/>
      <c r="G146" s="156">
        <f>E146*F146</f>
        <v>0</v>
      </c>
      <c r="O146" s="150">
        <v>2</v>
      </c>
      <c r="AA146" s="131">
        <v>1</v>
      </c>
      <c r="AB146" s="131">
        <v>7</v>
      </c>
      <c r="AC146" s="131">
        <v>7</v>
      </c>
      <c r="AZ146" s="131">
        <v>2</v>
      </c>
      <c r="BA146" s="131">
        <f>IF(AZ146=1,G146,0)</f>
        <v>0</v>
      </c>
      <c r="BB146" s="131">
        <f>IF(AZ146=2,G146,0)</f>
        <v>0</v>
      </c>
      <c r="BC146" s="131">
        <f>IF(AZ146=3,G146,0)</f>
        <v>0</v>
      </c>
      <c r="BD146" s="131">
        <f>IF(AZ146=4,G146,0)</f>
        <v>0</v>
      </c>
      <c r="BE146" s="131">
        <f>IF(AZ146=5,G146,0)</f>
        <v>0</v>
      </c>
      <c r="CA146" s="157">
        <v>1</v>
      </c>
      <c r="CB146" s="157">
        <v>7</v>
      </c>
      <c r="CZ146" s="131">
        <v>0</v>
      </c>
    </row>
    <row r="147" spans="1:104" x14ac:dyDescent="0.2">
      <c r="A147" s="158"/>
      <c r="B147" s="160"/>
      <c r="C147" s="206" t="s">
        <v>259</v>
      </c>
      <c r="D147" s="207"/>
      <c r="E147" s="161">
        <v>1</v>
      </c>
      <c r="F147" s="162"/>
      <c r="G147" s="163"/>
      <c r="M147" s="159" t="s">
        <v>259</v>
      </c>
      <c r="O147" s="150"/>
    </row>
    <row r="148" spans="1:104" x14ac:dyDescent="0.2">
      <c r="A148" s="151">
        <v>44</v>
      </c>
      <c r="B148" s="152" t="s">
        <v>260</v>
      </c>
      <c r="C148" s="153" t="s">
        <v>261</v>
      </c>
      <c r="D148" s="154" t="s">
        <v>85</v>
      </c>
      <c r="E148" s="155">
        <v>2</v>
      </c>
      <c r="F148" s="183"/>
      <c r="G148" s="156">
        <f t="shared" ref="G148:G156" si="6">E148*F148</f>
        <v>0</v>
      </c>
      <c r="O148" s="150">
        <v>2</v>
      </c>
      <c r="AA148" s="131">
        <v>1</v>
      </c>
      <c r="AB148" s="131">
        <v>7</v>
      </c>
      <c r="AC148" s="131">
        <v>7</v>
      </c>
      <c r="AZ148" s="131">
        <v>2</v>
      </c>
      <c r="BA148" s="131">
        <f t="shared" ref="BA148:BA156" si="7">IF(AZ148=1,G148,0)</f>
        <v>0</v>
      </c>
      <c r="BB148" s="131">
        <f t="shared" ref="BB148:BB156" si="8">IF(AZ148=2,G148,0)</f>
        <v>0</v>
      </c>
      <c r="BC148" s="131">
        <f t="shared" ref="BC148:BC156" si="9">IF(AZ148=3,G148,0)</f>
        <v>0</v>
      </c>
      <c r="BD148" s="131">
        <f t="shared" ref="BD148:BD156" si="10">IF(AZ148=4,G148,0)</f>
        <v>0</v>
      </c>
      <c r="BE148" s="131">
        <f t="shared" ref="BE148:BE156" si="11">IF(AZ148=5,G148,0)</f>
        <v>0</v>
      </c>
      <c r="CA148" s="157">
        <v>1</v>
      </c>
      <c r="CB148" s="157">
        <v>7</v>
      </c>
      <c r="CZ148" s="131">
        <v>0</v>
      </c>
    </row>
    <row r="149" spans="1:104" x14ac:dyDescent="0.2">
      <c r="A149" s="151">
        <v>45</v>
      </c>
      <c r="B149" s="152" t="s">
        <v>262</v>
      </c>
      <c r="C149" s="153" t="s">
        <v>263</v>
      </c>
      <c r="D149" s="154" t="s">
        <v>85</v>
      </c>
      <c r="E149" s="155">
        <v>1</v>
      </c>
      <c r="F149" s="183"/>
      <c r="G149" s="156">
        <f t="shared" si="6"/>
        <v>0</v>
      </c>
      <c r="O149" s="150">
        <v>2</v>
      </c>
      <c r="AA149" s="131">
        <v>1</v>
      </c>
      <c r="AB149" s="131">
        <v>7</v>
      </c>
      <c r="AC149" s="131">
        <v>7</v>
      </c>
      <c r="AZ149" s="131">
        <v>2</v>
      </c>
      <c r="BA149" s="131">
        <f t="shared" si="7"/>
        <v>0</v>
      </c>
      <c r="BB149" s="131">
        <f t="shared" si="8"/>
        <v>0</v>
      </c>
      <c r="BC149" s="131">
        <f t="shared" si="9"/>
        <v>0</v>
      </c>
      <c r="BD149" s="131">
        <f t="shared" si="10"/>
        <v>0</v>
      </c>
      <c r="BE149" s="131">
        <f t="shared" si="11"/>
        <v>0</v>
      </c>
      <c r="CA149" s="157">
        <v>1</v>
      </c>
      <c r="CB149" s="157">
        <v>7</v>
      </c>
      <c r="CZ149" s="131">
        <v>0</v>
      </c>
    </row>
    <row r="150" spans="1:104" x14ac:dyDescent="0.2">
      <c r="A150" s="151">
        <v>46</v>
      </c>
      <c r="B150" s="152" t="s">
        <v>264</v>
      </c>
      <c r="C150" s="153" t="s">
        <v>265</v>
      </c>
      <c r="D150" s="154" t="s">
        <v>85</v>
      </c>
      <c r="E150" s="155">
        <v>2</v>
      </c>
      <c r="F150" s="183"/>
      <c r="G150" s="156">
        <f t="shared" si="6"/>
        <v>0</v>
      </c>
      <c r="O150" s="150">
        <v>2</v>
      </c>
      <c r="AA150" s="131">
        <v>1</v>
      </c>
      <c r="AB150" s="131">
        <v>7</v>
      </c>
      <c r="AC150" s="131">
        <v>7</v>
      </c>
      <c r="AZ150" s="131">
        <v>2</v>
      </c>
      <c r="BA150" s="131">
        <f t="shared" si="7"/>
        <v>0</v>
      </c>
      <c r="BB150" s="131">
        <f t="shared" si="8"/>
        <v>0</v>
      </c>
      <c r="BC150" s="131">
        <f t="shared" si="9"/>
        <v>0</v>
      </c>
      <c r="BD150" s="131">
        <f t="shared" si="10"/>
        <v>0</v>
      </c>
      <c r="BE150" s="131">
        <f t="shared" si="11"/>
        <v>0</v>
      </c>
      <c r="CA150" s="157">
        <v>1</v>
      </c>
      <c r="CB150" s="157">
        <v>7</v>
      </c>
      <c r="CZ150" s="131">
        <v>0</v>
      </c>
    </row>
    <row r="151" spans="1:104" x14ac:dyDescent="0.2">
      <c r="A151" s="151">
        <v>47</v>
      </c>
      <c r="B151" s="152" t="s">
        <v>266</v>
      </c>
      <c r="C151" s="153" t="s">
        <v>267</v>
      </c>
      <c r="D151" s="154" t="s">
        <v>85</v>
      </c>
      <c r="E151" s="155">
        <v>2</v>
      </c>
      <c r="F151" s="183"/>
      <c r="G151" s="156">
        <f t="shared" si="6"/>
        <v>0</v>
      </c>
      <c r="O151" s="150">
        <v>2</v>
      </c>
      <c r="AA151" s="131">
        <v>1</v>
      </c>
      <c r="AB151" s="131">
        <v>7</v>
      </c>
      <c r="AC151" s="131">
        <v>7</v>
      </c>
      <c r="AZ151" s="131">
        <v>2</v>
      </c>
      <c r="BA151" s="131">
        <f t="shared" si="7"/>
        <v>0</v>
      </c>
      <c r="BB151" s="131">
        <f t="shared" si="8"/>
        <v>0</v>
      </c>
      <c r="BC151" s="131">
        <f t="shared" si="9"/>
        <v>0</v>
      </c>
      <c r="BD151" s="131">
        <f t="shared" si="10"/>
        <v>0</v>
      </c>
      <c r="BE151" s="131">
        <f t="shared" si="11"/>
        <v>0</v>
      </c>
      <c r="CA151" s="157">
        <v>1</v>
      </c>
      <c r="CB151" s="157">
        <v>7</v>
      </c>
      <c r="CZ151" s="131">
        <v>0</v>
      </c>
    </row>
    <row r="152" spans="1:104" x14ac:dyDescent="0.2">
      <c r="A152" s="151">
        <v>48</v>
      </c>
      <c r="B152" s="152" t="s">
        <v>268</v>
      </c>
      <c r="C152" s="153" t="s">
        <v>269</v>
      </c>
      <c r="D152" s="154" t="s">
        <v>85</v>
      </c>
      <c r="E152" s="155">
        <v>4</v>
      </c>
      <c r="F152" s="183"/>
      <c r="G152" s="156">
        <f t="shared" si="6"/>
        <v>0</v>
      </c>
      <c r="O152" s="150">
        <v>2</v>
      </c>
      <c r="AA152" s="131">
        <v>12</v>
      </c>
      <c r="AB152" s="131">
        <v>0</v>
      </c>
      <c r="AC152" s="131">
        <v>141</v>
      </c>
      <c r="AZ152" s="131">
        <v>2</v>
      </c>
      <c r="BA152" s="131">
        <f t="shared" si="7"/>
        <v>0</v>
      </c>
      <c r="BB152" s="131">
        <f t="shared" si="8"/>
        <v>0</v>
      </c>
      <c r="BC152" s="131">
        <f t="shared" si="9"/>
        <v>0</v>
      </c>
      <c r="BD152" s="131">
        <f t="shared" si="10"/>
        <v>0</v>
      </c>
      <c r="BE152" s="131">
        <f t="shared" si="11"/>
        <v>0</v>
      </c>
      <c r="CA152" s="157">
        <v>12</v>
      </c>
      <c r="CB152" s="157">
        <v>0</v>
      </c>
      <c r="CZ152" s="131">
        <v>0</v>
      </c>
    </row>
    <row r="153" spans="1:104" x14ac:dyDescent="0.2">
      <c r="A153" s="151">
        <v>49</v>
      </c>
      <c r="B153" s="152" t="s">
        <v>270</v>
      </c>
      <c r="C153" s="153" t="s">
        <v>271</v>
      </c>
      <c r="D153" s="154" t="s">
        <v>85</v>
      </c>
      <c r="E153" s="155">
        <v>2</v>
      </c>
      <c r="F153" s="183"/>
      <c r="G153" s="156">
        <f t="shared" si="6"/>
        <v>0</v>
      </c>
      <c r="O153" s="150">
        <v>2</v>
      </c>
      <c r="AA153" s="131">
        <v>3</v>
      </c>
      <c r="AB153" s="131">
        <v>1</v>
      </c>
      <c r="AC153" s="131">
        <v>54914633</v>
      </c>
      <c r="AZ153" s="131">
        <v>2</v>
      </c>
      <c r="BA153" s="131">
        <f t="shared" si="7"/>
        <v>0</v>
      </c>
      <c r="BB153" s="131">
        <f t="shared" si="8"/>
        <v>0</v>
      </c>
      <c r="BC153" s="131">
        <f t="shared" si="9"/>
        <v>0</v>
      </c>
      <c r="BD153" s="131">
        <f t="shared" si="10"/>
        <v>0</v>
      </c>
      <c r="BE153" s="131">
        <f t="shared" si="11"/>
        <v>0</v>
      </c>
      <c r="CA153" s="157">
        <v>3</v>
      </c>
      <c r="CB153" s="157">
        <v>1</v>
      </c>
      <c r="CZ153" s="131">
        <v>8.0000000000000004E-4</v>
      </c>
    </row>
    <row r="154" spans="1:104" x14ac:dyDescent="0.2">
      <c r="A154" s="151">
        <v>50</v>
      </c>
      <c r="B154" s="152" t="s">
        <v>272</v>
      </c>
      <c r="C154" s="153" t="s">
        <v>273</v>
      </c>
      <c r="D154" s="154" t="s">
        <v>85</v>
      </c>
      <c r="E154" s="155">
        <v>2</v>
      </c>
      <c r="F154" s="183"/>
      <c r="G154" s="156">
        <f t="shared" si="6"/>
        <v>0</v>
      </c>
      <c r="O154" s="150">
        <v>2</v>
      </c>
      <c r="AA154" s="131">
        <v>3</v>
      </c>
      <c r="AB154" s="131">
        <v>1</v>
      </c>
      <c r="AC154" s="131">
        <v>54926044</v>
      </c>
      <c r="AZ154" s="131">
        <v>2</v>
      </c>
      <c r="BA154" s="131">
        <f t="shared" si="7"/>
        <v>0</v>
      </c>
      <c r="BB154" s="131">
        <f t="shared" si="8"/>
        <v>0</v>
      </c>
      <c r="BC154" s="131">
        <f t="shared" si="9"/>
        <v>0</v>
      </c>
      <c r="BD154" s="131">
        <f t="shared" si="10"/>
        <v>0</v>
      </c>
      <c r="BE154" s="131">
        <f t="shared" si="11"/>
        <v>0</v>
      </c>
      <c r="CA154" s="157">
        <v>3</v>
      </c>
      <c r="CB154" s="157">
        <v>1</v>
      </c>
      <c r="CZ154" s="131">
        <v>4.4999999999999999E-4</v>
      </c>
    </row>
    <row r="155" spans="1:104" x14ac:dyDescent="0.2">
      <c r="A155" s="151">
        <v>51</v>
      </c>
      <c r="B155" s="152" t="s">
        <v>274</v>
      </c>
      <c r="C155" s="153" t="s">
        <v>275</v>
      </c>
      <c r="D155" s="154" t="s">
        <v>85</v>
      </c>
      <c r="E155" s="155">
        <v>1</v>
      </c>
      <c r="F155" s="183"/>
      <c r="G155" s="156">
        <f t="shared" si="6"/>
        <v>0</v>
      </c>
      <c r="O155" s="150">
        <v>2</v>
      </c>
      <c r="AA155" s="131">
        <v>3</v>
      </c>
      <c r="AB155" s="131">
        <v>1</v>
      </c>
      <c r="AC155" s="131" t="s">
        <v>274</v>
      </c>
      <c r="AZ155" s="131">
        <v>2</v>
      </c>
      <c r="BA155" s="131">
        <f t="shared" si="7"/>
        <v>0</v>
      </c>
      <c r="BB155" s="131">
        <f t="shared" si="8"/>
        <v>0</v>
      </c>
      <c r="BC155" s="131">
        <f t="shared" si="9"/>
        <v>0</v>
      </c>
      <c r="BD155" s="131">
        <f t="shared" si="10"/>
        <v>0</v>
      </c>
      <c r="BE155" s="131">
        <f t="shared" si="11"/>
        <v>0</v>
      </c>
      <c r="CA155" s="157">
        <v>3</v>
      </c>
      <c r="CB155" s="157">
        <v>1</v>
      </c>
      <c r="CZ155" s="131">
        <v>1.9E-2</v>
      </c>
    </row>
    <row r="156" spans="1:104" ht="22.5" x14ac:dyDescent="0.2">
      <c r="A156" s="151">
        <v>52</v>
      </c>
      <c r="B156" s="152" t="s">
        <v>276</v>
      </c>
      <c r="C156" s="153" t="s">
        <v>277</v>
      </c>
      <c r="D156" s="154" t="s">
        <v>85</v>
      </c>
      <c r="E156" s="155">
        <v>1</v>
      </c>
      <c r="F156" s="183"/>
      <c r="G156" s="156">
        <f t="shared" si="6"/>
        <v>0</v>
      </c>
      <c r="O156" s="150">
        <v>2</v>
      </c>
      <c r="AA156" s="131">
        <v>3</v>
      </c>
      <c r="AB156" s="131">
        <v>1</v>
      </c>
      <c r="AC156" s="131" t="s">
        <v>276</v>
      </c>
      <c r="AZ156" s="131">
        <v>2</v>
      </c>
      <c r="BA156" s="131">
        <f t="shared" si="7"/>
        <v>0</v>
      </c>
      <c r="BB156" s="131">
        <f t="shared" si="8"/>
        <v>0</v>
      </c>
      <c r="BC156" s="131">
        <f t="shared" si="9"/>
        <v>0</v>
      </c>
      <c r="BD156" s="131">
        <f t="shared" si="10"/>
        <v>0</v>
      </c>
      <c r="BE156" s="131">
        <f t="shared" si="11"/>
        <v>0</v>
      </c>
      <c r="CA156" s="157">
        <v>3</v>
      </c>
      <c r="CB156" s="157">
        <v>1</v>
      </c>
      <c r="CZ156" s="131">
        <v>2.7E-2</v>
      </c>
    </row>
    <row r="157" spans="1:104" x14ac:dyDescent="0.2">
      <c r="A157" s="158"/>
      <c r="B157" s="160"/>
      <c r="C157" s="206" t="s">
        <v>184</v>
      </c>
      <c r="D157" s="207"/>
      <c r="E157" s="161">
        <v>1</v>
      </c>
      <c r="F157" s="162"/>
      <c r="G157" s="163"/>
      <c r="M157" s="159" t="s">
        <v>184</v>
      </c>
      <c r="O157" s="150"/>
    </row>
    <row r="158" spans="1:104" x14ac:dyDescent="0.2">
      <c r="A158" s="151">
        <v>53</v>
      </c>
      <c r="B158" s="152" t="s">
        <v>278</v>
      </c>
      <c r="C158" s="153" t="s">
        <v>279</v>
      </c>
      <c r="D158" s="154" t="s">
        <v>147</v>
      </c>
      <c r="E158" s="155">
        <v>6.93</v>
      </c>
      <c r="F158" s="183"/>
      <c r="G158" s="156">
        <f>E158*F158</f>
        <v>0</v>
      </c>
      <c r="O158" s="150">
        <v>2</v>
      </c>
      <c r="AA158" s="131">
        <v>3</v>
      </c>
      <c r="AB158" s="131">
        <v>1</v>
      </c>
      <c r="AC158" s="131" t="s">
        <v>278</v>
      </c>
      <c r="AZ158" s="131">
        <v>2</v>
      </c>
      <c r="BA158" s="131">
        <f>IF(AZ158=1,G158,0)</f>
        <v>0</v>
      </c>
      <c r="BB158" s="131">
        <f>IF(AZ158=2,G158,0)</f>
        <v>0</v>
      </c>
      <c r="BC158" s="131">
        <f>IF(AZ158=3,G158,0)</f>
        <v>0</v>
      </c>
      <c r="BD158" s="131">
        <f>IF(AZ158=4,G158,0)</f>
        <v>0</v>
      </c>
      <c r="BE158" s="131">
        <f>IF(AZ158=5,G158,0)</f>
        <v>0</v>
      </c>
      <c r="CA158" s="157">
        <v>3</v>
      </c>
      <c r="CB158" s="157">
        <v>1</v>
      </c>
      <c r="CZ158" s="131">
        <v>1.6900000000000001E-3</v>
      </c>
    </row>
    <row r="159" spans="1:104" x14ac:dyDescent="0.2">
      <c r="A159" s="158"/>
      <c r="B159" s="160"/>
      <c r="C159" s="206" t="s">
        <v>280</v>
      </c>
      <c r="D159" s="207"/>
      <c r="E159" s="161">
        <v>6.3</v>
      </c>
      <c r="F159" s="162"/>
      <c r="G159" s="163"/>
      <c r="M159" s="159" t="s">
        <v>280</v>
      </c>
      <c r="O159" s="150"/>
    </row>
    <row r="160" spans="1:104" x14ac:dyDescent="0.2">
      <c r="A160" s="158"/>
      <c r="B160" s="160"/>
      <c r="C160" s="206" t="s">
        <v>281</v>
      </c>
      <c r="D160" s="207"/>
      <c r="E160" s="161">
        <v>0.63</v>
      </c>
      <c r="F160" s="162"/>
      <c r="G160" s="163"/>
      <c r="M160" s="159" t="s">
        <v>281</v>
      </c>
      <c r="O160" s="150"/>
    </row>
    <row r="161" spans="1:104" x14ac:dyDescent="0.2">
      <c r="A161" s="151">
        <v>54</v>
      </c>
      <c r="B161" s="152" t="s">
        <v>282</v>
      </c>
      <c r="C161" s="153" t="s">
        <v>283</v>
      </c>
      <c r="D161" s="154" t="s">
        <v>113</v>
      </c>
      <c r="E161" s="155">
        <v>6.02747E-2</v>
      </c>
      <c r="F161" s="183"/>
      <c r="G161" s="156">
        <f>E161*F161</f>
        <v>0</v>
      </c>
      <c r="O161" s="150">
        <v>2</v>
      </c>
      <c r="AA161" s="131">
        <v>7</v>
      </c>
      <c r="AB161" s="131">
        <v>1001</v>
      </c>
      <c r="AC161" s="131">
        <v>5</v>
      </c>
      <c r="AZ161" s="131">
        <v>2</v>
      </c>
      <c r="BA161" s="131">
        <f>IF(AZ161=1,G161,0)</f>
        <v>0</v>
      </c>
      <c r="BB161" s="131">
        <f>IF(AZ161=2,G161,0)</f>
        <v>0</v>
      </c>
      <c r="BC161" s="131">
        <f>IF(AZ161=3,G161,0)</f>
        <v>0</v>
      </c>
      <c r="BD161" s="131">
        <f>IF(AZ161=4,G161,0)</f>
        <v>0</v>
      </c>
      <c r="BE161" s="131">
        <f>IF(AZ161=5,G161,0)</f>
        <v>0</v>
      </c>
      <c r="CA161" s="157">
        <v>7</v>
      </c>
      <c r="CB161" s="157">
        <v>1001</v>
      </c>
      <c r="CZ161" s="131">
        <v>0</v>
      </c>
    </row>
    <row r="162" spans="1:104" x14ac:dyDescent="0.2">
      <c r="A162" s="164"/>
      <c r="B162" s="165" t="s">
        <v>75</v>
      </c>
      <c r="C162" s="166" t="str">
        <f>CONCATENATE(B139," ",C139)</f>
        <v>766 Konstrukce truhlářské</v>
      </c>
      <c r="D162" s="167"/>
      <c r="E162" s="168"/>
      <c r="F162" s="169"/>
      <c r="G162" s="170">
        <f>SUM(G139:G161)</f>
        <v>0</v>
      </c>
      <c r="O162" s="150">
        <v>4</v>
      </c>
      <c r="BA162" s="171">
        <f>SUM(BA139:BA161)</f>
        <v>0</v>
      </c>
      <c r="BB162" s="171">
        <f>SUM(BB139:BB161)</f>
        <v>0</v>
      </c>
      <c r="BC162" s="171">
        <f>SUM(BC139:BC161)</f>
        <v>0</v>
      </c>
      <c r="BD162" s="171">
        <f>SUM(BD139:BD161)</f>
        <v>0</v>
      </c>
      <c r="BE162" s="171">
        <f>SUM(BE139:BE161)</f>
        <v>0</v>
      </c>
    </row>
    <row r="163" spans="1:104" x14ac:dyDescent="0.2">
      <c r="A163" s="144" t="s">
        <v>74</v>
      </c>
      <c r="B163" s="145" t="s">
        <v>284</v>
      </c>
      <c r="C163" s="146" t="s">
        <v>285</v>
      </c>
      <c r="D163" s="147"/>
      <c r="E163" s="148"/>
      <c r="F163" s="148"/>
      <c r="G163" s="149"/>
      <c r="O163" s="150">
        <v>1</v>
      </c>
    </row>
    <row r="164" spans="1:104" x14ac:dyDescent="0.2">
      <c r="A164" s="151">
        <v>55</v>
      </c>
      <c r="B164" s="152" t="s">
        <v>286</v>
      </c>
      <c r="C164" s="153" t="s">
        <v>287</v>
      </c>
      <c r="D164" s="154" t="s">
        <v>147</v>
      </c>
      <c r="E164" s="155">
        <v>6.3</v>
      </c>
      <c r="F164" s="183"/>
      <c r="G164" s="156">
        <f>E164*F164</f>
        <v>0</v>
      </c>
      <c r="O164" s="150">
        <v>2</v>
      </c>
      <c r="AA164" s="131">
        <v>1</v>
      </c>
      <c r="AB164" s="131">
        <v>7</v>
      </c>
      <c r="AC164" s="131">
        <v>7</v>
      </c>
      <c r="AZ164" s="131">
        <v>2</v>
      </c>
      <c r="BA164" s="131">
        <f>IF(AZ164=1,G164,0)</f>
        <v>0</v>
      </c>
      <c r="BB164" s="131">
        <f>IF(AZ164=2,G164,0)</f>
        <v>0</v>
      </c>
      <c r="BC164" s="131">
        <f>IF(AZ164=3,G164,0)</f>
        <v>0</v>
      </c>
      <c r="BD164" s="131">
        <f>IF(AZ164=4,G164,0)</f>
        <v>0</v>
      </c>
      <c r="BE164" s="131">
        <f>IF(AZ164=5,G164,0)</f>
        <v>0</v>
      </c>
      <c r="CA164" s="157">
        <v>1</v>
      </c>
      <c r="CB164" s="157">
        <v>7</v>
      </c>
      <c r="CZ164" s="131">
        <v>0</v>
      </c>
    </row>
    <row r="165" spans="1:104" x14ac:dyDescent="0.2">
      <c r="A165" s="158"/>
      <c r="B165" s="160"/>
      <c r="C165" s="206" t="s">
        <v>288</v>
      </c>
      <c r="D165" s="207"/>
      <c r="E165" s="161">
        <v>0</v>
      </c>
      <c r="F165" s="162"/>
      <c r="G165" s="163"/>
      <c r="M165" s="159" t="s">
        <v>288</v>
      </c>
      <c r="O165" s="150"/>
    </row>
    <row r="166" spans="1:104" x14ac:dyDescent="0.2">
      <c r="A166" s="158"/>
      <c r="B166" s="160"/>
      <c r="C166" s="206" t="s">
        <v>289</v>
      </c>
      <c r="D166" s="207"/>
      <c r="E166" s="161">
        <v>0</v>
      </c>
      <c r="F166" s="162"/>
      <c r="G166" s="163"/>
      <c r="M166" s="159" t="s">
        <v>289</v>
      </c>
      <c r="O166" s="150"/>
    </row>
    <row r="167" spans="1:104" x14ac:dyDescent="0.2">
      <c r="A167" s="158"/>
      <c r="B167" s="160"/>
      <c r="C167" s="206" t="s">
        <v>290</v>
      </c>
      <c r="D167" s="207"/>
      <c r="E167" s="161">
        <v>6.3</v>
      </c>
      <c r="F167" s="162"/>
      <c r="G167" s="163"/>
      <c r="M167" s="159" t="s">
        <v>290</v>
      </c>
      <c r="O167" s="150"/>
    </row>
    <row r="168" spans="1:104" x14ac:dyDescent="0.2">
      <c r="A168" s="151">
        <v>56</v>
      </c>
      <c r="B168" s="152" t="s">
        <v>291</v>
      </c>
      <c r="C168" s="153" t="s">
        <v>292</v>
      </c>
      <c r="D168" s="154" t="s">
        <v>85</v>
      </c>
      <c r="E168" s="155">
        <v>5</v>
      </c>
      <c r="F168" s="183"/>
      <c r="G168" s="156">
        <f>E168*F168</f>
        <v>0</v>
      </c>
      <c r="O168" s="150">
        <v>2</v>
      </c>
      <c r="AA168" s="131">
        <v>1</v>
      </c>
      <c r="AB168" s="131">
        <v>7</v>
      </c>
      <c r="AC168" s="131">
        <v>7</v>
      </c>
      <c r="AZ168" s="131">
        <v>2</v>
      </c>
      <c r="BA168" s="131">
        <f>IF(AZ168=1,G168,0)</f>
        <v>0</v>
      </c>
      <c r="BB168" s="131">
        <f>IF(AZ168=2,G168,0)</f>
        <v>0</v>
      </c>
      <c r="BC168" s="131">
        <f>IF(AZ168=3,G168,0)</f>
        <v>0</v>
      </c>
      <c r="BD168" s="131">
        <f>IF(AZ168=4,G168,0)</f>
        <v>0</v>
      </c>
      <c r="BE168" s="131">
        <f>IF(AZ168=5,G168,0)</f>
        <v>0</v>
      </c>
      <c r="CA168" s="157">
        <v>1</v>
      </c>
      <c r="CB168" s="157">
        <v>7</v>
      </c>
      <c r="CZ168" s="131">
        <v>1.2E-4</v>
      </c>
    </row>
    <row r="169" spans="1:104" ht="22.5" x14ac:dyDescent="0.2">
      <c r="A169" s="151">
        <v>57</v>
      </c>
      <c r="B169" s="152" t="s">
        <v>293</v>
      </c>
      <c r="C169" s="153" t="s">
        <v>294</v>
      </c>
      <c r="D169" s="154" t="s">
        <v>295</v>
      </c>
      <c r="E169" s="155">
        <v>1</v>
      </c>
      <c r="F169" s="183"/>
      <c r="G169" s="156">
        <f>E169*F169</f>
        <v>0</v>
      </c>
      <c r="O169" s="150">
        <v>2</v>
      </c>
      <c r="AA169" s="131">
        <v>12</v>
      </c>
      <c r="AB169" s="131">
        <v>0</v>
      </c>
      <c r="AC169" s="131">
        <v>63</v>
      </c>
      <c r="AZ169" s="131">
        <v>2</v>
      </c>
      <c r="BA169" s="131">
        <f>IF(AZ169=1,G169,0)</f>
        <v>0</v>
      </c>
      <c r="BB169" s="131">
        <f>IF(AZ169=2,G169,0)</f>
        <v>0</v>
      </c>
      <c r="BC169" s="131">
        <f>IF(AZ169=3,G169,0)</f>
        <v>0</v>
      </c>
      <c r="BD169" s="131">
        <f>IF(AZ169=4,G169,0)</f>
        <v>0</v>
      </c>
      <c r="BE169" s="131">
        <f>IF(AZ169=5,G169,0)</f>
        <v>0</v>
      </c>
      <c r="CA169" s="157">
        <v>12</v>
      </c>
      <c r="CB169" s="157">
        <v>0</v>
      </c>
      <c r="CZ169" s="131">
        <v>0</v>
      </c>
    </row>
    <row r="170" spans="1:104" ht="22.5" x14ac:dyDescent="0.2">
      <c r="A170" s="151">
        <v>58</v>
      </c>
      <c r="B170" s="152" t="s">
        <v>296</v>
      </c>
      <c r="C170" s="153" t="s">
        <v>297</v>
      </c>
      <c r="D170" s="154" t="s">
        <v>295</v>
      </c>
      <c r="E170" s="155">
        <v>1</v>
      </c>
      <c r="F170" s="183"/>
      <c r="G170" s="156">
        <f>E170*F170</f>
        <v>0</v>
      </c>
      <c r="O170" s="150">
        <v>2</v>
      </c>
      <c r="AA170" s="131">
        <v>12</v>
      </c>
      <c r="AB170" s="131">
        <v>0</v>
      </c>
      <c r="AC170" s="131">
        <v>64</v>
      </c>
      <c r="AZ170" s="131">
        <v>2</v>
      </c>
      <c r="BA170" s="131">
        <f>IF(AZ170=1,G170,0)</f>
        <v>0</v>
      </c>
      <c r="BB170" s="131">
        <f>IF(AZ170=2,G170,0)</f>
        <v>0</v>
      </c>
      <c r="BC170" s="131">
        <f>IF(AZ170=3,G170,0)</f>
        <v>0</v>
      </c>
      <c r="BD170" s="131">
        <f>IF(AZ170=4,G170,0)</f>
        <v>0</v>
      </c>
      <c r="BE170" s="131">
        <f>IF(AZ170=5,G170,0)</f>
        <v>0</v>
      </c>
      <c r="CA170" s="157">
        <v>12</v>
      </c>
      <c r="CB170" s="157">
        <v>0</v>
      </c>
      <c r="CZ170" s="131">
        <v>0</v>
      </c>
    </row>
    <row r="171" spans="1:104" ht="22.5" x14ac:dyDescent="0.2">
      <c r="A171" s="151">
        <v>59</v>
      </c>
      <c r="B171" s="152" t="s">
        <v>298</v>
      </c>
      <c r="C171" s="153" t="s">
        <v>299</v>
      </c>
      <c r="D171" s="154" t="s">
        <v>295</v>
      </c>
      <c r="E171" s="155">
        <v>1</v>
      </c>
      <c r="F171" s="183"/>
      <c r="G171" s="156">
        <f>E171*F171</f>
        <v>0</v>
      </c>
      <c r="O171" s="150">
        <v>2</v>
      </c>
      <c r="AA171" s="131">
        <v>12</v>
      </c>
      <c r="AB171" s="131">
        <v>0</v>
      </c>
      <c r="AC171" s="131">
        <v>65</v>
      </c>
      <c r="AZ171" s="131">
        <v>2</v>
      </c>
      <c r="BA171" s="131">
        <f>IF(AZ171=1,G171,0)</f>
        <v>0</v>
      </c>
      <c r="BB171" s="131">
        <f>IF(AZ171=2,G171,0)</f>
        <v>0</v>
      </c>
      <c r="BC171" s="131">
        <f>IF(AZ171=3,G171,0)</f>
        <v>0</v>
      </c>
      <c r="BD171" s="131">
        <f>IF(AZ171=4,G171,0)</f>
        <v>0</v>
      </c>
      <c r="BE171" s="131">
        <f>IF(AZ171=5,G171,0)</f>
        <v>0</v>
      </c>
      <c r="CA171" s="157">
        <v>12</v>
      </c>
      <c r="CB171" s="157">
        <v>0</v>
      </c>
      <c r="CZ171" s="131">
        <v>0</v>
      </c>
    </row>
    <row r="172" spans="1:104" x14ac:dyDescent="0.2">
      <c r="A172" s="151">
        <v>60</v>
      </c>
      <c r="B172" s="152" t="s">
        <v>300</v>
      </c>
      <c r="C172" s="153" t="s">
        <v>301</v>
      </c>
      <c r="D172" s="154" t="s">
        <v>302</v>
      </c>
      <c r="E172" s="155">
        <v>180</v>
      </c>
      <c r="F172" s="183"/>
      <c r="G172" s="156">
        <f>E172*F172</f>
        <v>0</v>
      </c>
      <c r="O172" s="150">
        <v>2</v>
      </c>
      <c r="AA172" s="131">
        <v>3</v>
      </c>
      <c r="AB172" s="131">
        <v>1</v>
      </c>
      <c r="AC172" s="131" t="s">
        <v>300</v>
      </c>
      <c r="AZ172" s="131">
        <v>2</v>
      </c>
      <c r="BA172" s="131">
        <f>IF(AZ172=1,G172,0)</f>
        <v>0</v>
      </c>
      <c r="BB172" s="131">
        <f>IF(AZ172=2,G172,0)</f>
        <v>0</v>
      </c>
      <c r="BC172" s="131">
        <f>IF(AZ172=3,G172,0)</f>
        <v>0</v>
      </c>
      <c r="BD172" s="131">
        <f>IF(AZ172=4,G172,0)</f>
        <v>0</v>
      </c>
      <c r="BE172" s="131">
        <f>IF(AZ172=5,G172,0)</f>
        <v>0</v>
      </c>
      <c r="CA172" s="157">
        <v>3</v>
      </c>
      <c r="CB172" s="157">
        <v>1</v>
      </c>
      <c r="CZ172" s="131">
        <v>1E-3</v>
      </c>
    </row>
    <row r="173" spans="1:104" x14ac:dyDescent="0.2">
      <c r="A173" s="158"/>
      <c r="B173" s="160"/>
      <c r="C173" s="206" t="s">
        <v>303</v>
      </c>
      <c r="D173" s="207"/>
      <c r="E173" s="161">
        <v>0</v>
      </c>
      <c r="F173" s="162"/>
      <c r="G173" s="163"/>
      <c r="M173" s="159" t="s">
        <v>303</v>
      </c>
      <c r="O173" s="150"/>
    </row>
    <row r="174" spans="1:104" x14ac:dyDescent="0.2">
      <c r="A174" s="158"/>
      <c r="B174" s="160"/>
      <c r="C174" s="206" t="s">
        <v>304</v>
      </c>
      <c r="D174" s="207"/>
      <c r="E174" s="161">
        <v>180</v>
      </c>
      <c r="F174" s="162"/>
      <c r="G174" s="163"/>
      <c r="M174" s="159" t="s">
        <v>304</v>
      </c>
      <c r="O174" s="150"/>
    </row>
    <row r="175" spans="1:104" x14ac:dyDescent="0.2">
      <c r="A175" s="151">
        <v>61</v>
      </c>
      <c r="B175" s="152" t="s">
        <v>305</v>
      </c>
      <c r="C175" s="153" t="s">
        <v>306</v>
      </c>
      <c r="D175" s="154" t="s">
        <v>113</v>
      </c>
      <c r="E175" s="155">
        <v>0.18060000000000001</v>
      </c>
      <c r="F175" s="183"/>
      <c r="G175" s="156">
        <f>E175*F175</f>
        <v>0</v>
      </c>
      <c r="O175" s="150">
        <v>2</v>
      </c>
      <c r="AA175" s="131">
        <v>7</v>
      </c>
      <c r="AB175" s="131">
        <v>1001</v>
      </c>
      <c r="AC175" s="131">
        <v>5</v>
      </c>
      <c r="AZ175" s="131">
        <v>2</v>
      </c>
      <c r="BA175" s="131">
        <f>IF(AZ175=1,G175,0)</f>
        <v>0</v>
      </c>
      <c r="BB175" s="131">
        <f>IF(AZ175=2,G175,0)</f>
        <v>0</v>
      </c>
      <c r="BC175" s="131">
        <f>IF(AZ175=3,G175,0)</f>
        <v>0</v>
      </c>
      <c r="BD175" s="131">
        <f>IF(AZ175=4,G175,0)</f>
        <v>0</v>
      </c>
      <c r="BE175" s="131">
        <f>IF(AZ175=5,G175,0)</f>
        <v>0</v>
      </c>
      <c r="CA175" s="157">
        <v>7</v>
      </c>
      <c r="CB175" s="157">
        <v>1001</v>
      </c>
      <c r="CZ175" s="131">
        <v>0</v>
      </c>
    </row>
    <row r="176" spans="1:104" x14ac:dyDescent="0.2">
      <c r="A176" s="164"/>
      <c r="B176" s="165" t="s">
        <v>75</v>
      </c>
      <c r="C176" s="166" t="str">
        <f>CONCATENATE(B163," ",C163)</f>
        <v>767 Konstrukce zámečnické</v>
      </c>
      <c r="D176" s="167"/>
      <c r="E176" s="168"/>
      <c r="F176" s="169"/>
      <c r="G176" s="170">
        <f>SUM(G163:G175)</f>
        <v>0</v>
      </c>
      <c r="O176" s="150">
        <v>4</v>
      </c>
      <c r="BA176" s="171">
        <f>SUM(BA163:BA175)</f>
        <v>0</v>
      </c>
      <c r="BB176" s="171">
        <f>SUM(BB163:BB175)</f>
        <v>0</v>
      </c>
      <c r="BC176" s="171">
        <f>SUM(BC163:BC175)</f>
        <v>0</v>
      </c>
      <c r="BD176" s="171">
        <f>SUM(BD163:BD175)</f>
        <v>0</v>
      </c>
      <c r="BE176" s="171">
        <f>SUM(BE163:BE175)</f>
        <v>0</v>
      </c>
    </row>
    <row r="177" spans="1:104" x14ac:dyDescent="0.2">
      <c r="A177" s="144" t="s">
        <v>74</v>
      </c>
      <c r="B177" s="145" t="s">
        <v>307</v>
      </c>
      <c r="C177" s="146" t="s">
        <v>308</v>
      </c>
      <c r="D177" s="147"/>
      <c r="E177" s="148"/>
      <c r="F177" s="148"/>
      <c r="G177" s="149"/>
      <c r="O177" s="150">
        <v>1</v>
      </c>
    </row>
    <row r="178" spans="1:104" ht="22.5" x14ac:dyDescent="0.2">
      <c r="A178" s="151">
        <v>62</v>
      </c>
      <c r="B178" s="152" t="s">
        <v>309</v>
      </c>
      <c r="C178" s="153" t="s">
        <v>310</v>
      </c>
      <c r="D178" s="154" t="s">
        <v>102</v>
      </c>
      <c r="E178" s="155">
        <v>3.9950000000000001</v>
      </c>
      <c r="F178" s="183"/>
      <c r="G178" s="156">
        <f>E178*F178</f>
        <v>0</v>
      </c>
      <c r="O178" s="150">
        <v>2</v>
      </c>
      <c r="AA178" s="131">
        <v>1</v>
      </c>
      <c r="AB178" s="131">
        <v>7</v>
      </c>
      <c r="AC178" s="131">
        <v>7</v>
      </c>
      <c r="AZ178" s="131">
        <v>2</v>
      </c>
      <c r="BA178" s="131">
        <f>IF(AZ178=1,G178,0)</f>
        <v>0</v>
      </c>
      <c r="BB178" s="131">
        <f>IF(AZ178=2,G178,0)</f>
        <v>0</v>
      </c>
      <c r="BC178" s="131">
        <f>IF(AZ178=3,G178,0)</f>
        <v>0</v>
      </c>
      <c r="BD178" s="131">
        <f>IF(AZ178=4,G178,0)</f>
        <v>0</v>
      </c>
      <c r="BE178" s="131">
        <f>IF(AZ178=5,G178,0)</f>
        <v>0</v>
      </c>
      <c r="CA178" s="157">
        <v>1</v>
      </c>
      <c r="CB178" s="157">
        <v>7</v>
      </c>
      <c r="CZ178" s="131">
        <v>0</v>
      </c>
    </row>
    <row r="179" spans="1:104" x14ac:dyDescent="0.2">
      <c r="A179" s="158"/>
      <c r="B179" s="160"/>
      <c r="C179" s="206" t="s">
        <v>311</v>
      </c>
      <c r="D179" s="207"/>
      <c r="E179" s="161">
        <v>3.1949999999999998</v>
      </c>
      <c r="F179" s="162"/>
      <c r="G179" s="163"/>
      <c r="M179" s="159" t="s">
        <v>311</v>
      </c>
      <c r="O179" s="150"/>
    </row>
    <row r="180" spans="1:104" x14ac:dyDescent="0.2">
      <c r="A180" s="158"/>
      <c r="B180" s="160"/>
      <c r="C180" s="206" t="s">
        <v>312</v>
      </c>
      <c r="D180" s="207"/>
      <c r="E180" s="161">
        <v>0.8</v>
      </c>
      <c r="F180" s="162"/>
      <c r="G180" s="163"/>
      <c r="M180" s="159" t="s">
        <v>312</v>
      </c>
      <c r="O180" s="150"/>
    </row>
    <row r="181" spans="1:104" x14ac:dyDescent="0.2">
      <c r="A181" s="151">
        <v>63</v>
      </c>
      <c r="B181" s="152" t="s">
        <v>313</v>
      </c>
      <c r="C181" s="153" t="s">
        <v>314</v>
      </c>
      <c r="D181" s="154" t="s">
        <v>102</v>
      </c>
      <c r="E181" s="155">
        <v>8.9719999999999995</v>
      </c>
      <c r="F181" s="183"/>
      <c r="G181" s="156">
        <f>E181*F181</f>
        <v>0</v>
      </c>
      <c r="O181" s="150">
        <v>2</v>
      </c>
      <c r="AA181" s="131">
        <v>1</v>
      </c>
      <c r="AB181" s="131">
        <v>7</v>
      </c>
      <c r="AC181" s="131">
        <v>7</v>
      </c>
      <c r="AZ181" s="131">
        <v>2</v>
      </c>
      <c r="BA181" s="131">
        <f>IF(AZ181=1,G181,0)</f>
        <v>0</v>
      </c>
      <c r="BB181" s="131">
        <f>IF(AZ181=2,G181,0)</f>
        <v>0</v>
      </c>
      <c r="BC181" s="131">
        <f>IF(AZ181=3,G181,0)</f>
        <v>0</v>
      </c>
      <c r="BD181" s="131">
        <f>IF(AZ181=4,G181,0)</f>
        <v>0</v>
      </c>
      <c r="BE181" s="131">
        <f>IF(AZ181=5,G181,0)</f>
        <v>0</v>
      </c>
      <c r="CA181" s="157">
        <v>1</v>
      </c>
      <c r="CB181" s="157">
        <v>7</v>
      </c>
      <c r="CZ181" s="131">
        <v>2.1000000000000001E-4</v>
      </c>
    </row>
    <row r="182" spans="1:104" x14ac:dyDescent="0.2">
      <c r="A182" s="158"/>
      <c r="B182" s="160"/>
      <c r="C182" s="206" t="s">
        <v>315</v>
      </c>
      <c r="D182" s="207"/>
      <c r="E182" s="161">
        <v>3.1949999999999998</v>
      </c>
      <c r="F182" s="162"/>
      <c r="G182" s="163"/>
      <c r="M182" s="159" t="s">
        <v>315</v>
      </c>
      <c r="O182" s="150"/>
    </row>
    <row r="183" spans="1:104" x14ac:dyDescent="0.2">
      <c r="A183" s="158"/>
      <c r="B183" s="160"/>
      <c r="C183" s="206" t="s">
        <v>316</v>
      </c>
      <c r="D183" s="207"/>
      <c r="E183" s="161">
        <v>4.9770000000000003</v>
      </c>
      <c r="F183" s="162"/>
      <c r="G183" s="163"/>
      <c r="M183" s="159" t="s">
        <v>316</v>
      </c>
      <c r="O183" s="150"/>
    </row>
    <row r="184" spans="1:104" x14ac:dyDescent="0.2">
      <c r="A184" s="158"/>
      <c r="B184" s="160"/>
      <c r="C184" s="206" t="s">
        <v>312</v>
      </c>
      <c r="D184" s="207"/>
      <c r="E184" s="161">
        <v>0.8</v>
      </c>
      <c r="F184" s="162"/>
      <c r="G184" s="163"/>
      <c r="M184" s="159" t="s">
        <v>312</v>
      </c>
      <c r="O184" s="150"/>
    </row>
    <row r="185" spans="1:104" ht="22.5" x14ac:dyDescent="0.2">
      <c r="A185" s="151">
        <v>64</v>
      </c>
      <c r="B185" s="152" t="s">
        <v>317</v>
      </c>
      <c r="C185" s="153" t="s">
        <v>318</v>
      </c>
      <c r="D185" s="154" t="s">
        <v>147</v>
      </c>
      <c r="E185" s="155">
        <v>11.06</v>
      </c>
      <c r="F185" s="183"/>
      <c r="G185" s="156">
        <f>E185*F185</f>
        <v>0</v>
      </c>
      <c r="O185" s="150">
        <v>2</v>
      </c>
      <c r="AA185" s="131">
        <v>1</v>
      </c>
      <c r="AB185" s="131">
        <v>7</v>
      </c>
      <c r="AC185" s="131">
        <v>7</v>
      </c>
      <c r="AZ185" s="131">
        <v>2</v>
      </c>
      <c r="BA185" s="131">
        <f>IF(AZ185=1,G185,0)</f>
        <v>0</v>
      </c>
      <c r="BB185" s="131">
        <f>IF(AZ185=2,G185,0)</f>
        <v>0</v>
      </c>
      <c r="BC185" s="131">
        <f>IF(AZ185=3,G185,0)</f>
        <v>0</v>
      </c>
      <c r="BD185" s="131">
        <f>IF(AZ185=4,G185,0)</f>
        <v>0</v>
      </c>
      <c r="BE185" s="131">
        <f>IF(AZ185=5,G185,0)</f>
        <v>0</v>
      </c>
      <c r="CA185" s="157">
        <v>1</v>
      </c>
      <c r="CB185" s="157">
        <v>7</v>
      </c>
      <c r="CZ185" s="131">
        <v>2.4399999999999999E-3</v>
      </c>
    </row>
    <row r="186" spans="1:104" x14ac:dyDescent="0.2">
      <c r="A186" s="158"/>
      <c r="B186" s="160"/>
      <c r="C186" s="206" t="s">
        <v>209</v>
      </c>
      <c r="D186" s="207"/>
      <c r="E186" s="161">
        <v>0</v>
      </c>
      <c r="F186" s="162"/>
      <c r="G186" s="163"/>
      <c r="M186" s="159" t="s">
        <v>209</v>
      </c>
      <c r="O186" s="150"/>
    </row>
    <row r="187" spans="1:104" x14ac:dyDescent="0.2">
      <c r="A187" s="158"/>
      <c r="B187" s="160"/>
      <c r="C187" s="206" t="s">
        <v>319</v>
      </c>
      <c r="D187" s="207"/>
      <c r="E187" s="161">
        <v>11.06</v>
      </c>
      <c r="F187" s="162"/>
      <c r="G187" s="163"/>
      <c r="M187" s="159" t="s">
        <v>319</v>
      </c>
      <c r="O187" s="150"/>
    </row>
    <row r="188" spans="1:104" x14ac:dyDescent="0.2">
      <c r="A188" s="151">
        <v>65</v>
      </c>
      <c r="B188" s="152" t="s">
        <v>320</v>
      </c>
      <c r="C188" s="153" t="s">
        <v>321</v>
      </c>
      <c r="D188" s="154" t="s">
        <v>147</v>
      </c>
      <c r="E188" s="155">
        <v>11.06</v>
      </c>
      <c r="F188" s="183"/>
      <c r="G188" s="156">
        <f>E188*F188</f>
        <v>0</v>
      </c>
      <c r="O188" s="150">
        <v>2</v>
      </c>
      <c r="AA188" s="131">
        <v>1</v>
      </c>
      <c r="AB188" s="131">
        <v>7</v>
      </c>
      <c r="AC188" s="131">
        <v>7</v>
      </c>
      <c r="AZ188" s="131">
        <v>2</v>
      </c>
      <c r="BA188" s="131">
        <f>IF(AZ188=1,G188,0)</f>
        <v>0</v>
      </c>
      <c r="BB188" s="131">
        <f>IF(AZ188=2,G188,0)</f>
        <v>0</v>
      </c>
      <c r="BC188" s="131">
        <f>IF(AZ188=3,G188,0)</f>
        <v>0</v>
      </c>
      <c r="BD188" s="131">
        <f>IF(AZ188=4,G188,0)</f>
        <v>0</v>
      </c>
      <c r="BE188" s="131">
        <f>IF(AZ188=5,G188,0)</f>
        <v>0</v>
      </c>
      <c r="CA188" s="157">
        <v>1</v>
      </c>
      <c r="CB188" s="157">
        <v>7</v>
      </c>
      <c r="CZ188" s="131">
        <v>2.0200000000000001E-3</v>
      </c>
    </row>
    <row r="189" spans="1:104" x14ac:dyDescent="0.2">
      <c r="A189" s="151">
        <v>66</v>
      </c>
      <c r="B189" s="152" t="s">
        <v>322</v>
      </c>
      <c r="C189" s="153" t="s">
        <v>323</v>
      </c>
      <c r="D189" s="154" t="s">
        <v>147</v>
      </c>
      <c r="E189" s="155">
        <v>3.22</v>
      </c>
      <c r="F189" s="183"/>
      <c r="G189" s="156">
        <f>E189*F189</f>
        <v>0</v>
      </c>
      <c r="O189" s="150">
        <v>2</v>
      </c>
      <c r="AA189" s="131">
        <v>1</v>
      </c>
      <c r="AB189" s="131">
        <v>7</v>
      </c>
      <c r="AC189" s="131">
        <v>7</v>
      </c>
      <c r="AZ189" s="131">
        <v>2</v>
      </c>
      <c r="BA189" s="131">
        <f>IF(AZ189=1,G189,0)</f>
        <v>0</v>
      </c>
      <c r="BB189" s="131">
        <f>IF(AZ189=2,G189,0)</f>
        <v>0</v>
      </c>
      <c r="BC189" s="131">
        <f>IF(AZ189=3,G189,0)</f>
        <v>0</v>
      </c>
      <c r="BD189" s="131">
        <f>IF(AZ189=4,G189,0)</f>
        <v>0</v>
      </c>
      <c r="BE189" s="131">
        <f>IF(AZ189=5,G189,0)</f>
        <v>0</v>
      </c>
      <c r="CA189" s="157">
        <v>1</v>
      </c>
      <c r="CB189" s="157">
        <v>7</v>
      </c>
      <c r="CZ189" s="131">
        <v>3.2000000000000003E-4</v>
      </c>
    </row>
    <row r="190" spans="1:104" x14ac:dyDescent="0.2">
      <c r="A190" s="158"/>
      <c r="B190" s="160"/>
      <c r="C190" s="206" t="s">
        <v>324</v>
      </c>
      <c r="D190" s="207"/>
      <c r="E190" s="161">
        <v>3.22</v>
      </c>
      <c r="F190" s="162"/>
      <c r="G190" s="163"/>
      <c r="M190" s="159" t="s">
        <v>324</v>
      </c>
      <c r="O190" s="150"/>
    </row>
    <row r="191" spans="1:104" ht="22.5" x14ac:dyDescent="0.2">
      <c r="A191" s="151">
        <v>67</v>
      </c>
      <c r="B191" s="152" t="s">
        <v>325</v>
      </c>
      <c r="C191" s="153" t="s">
        <v>326</v>
      </c>
      <c r="D191" s="154" t="s">
        <v>102</v>
      </c>
      <c r="E191" s="155">
        <v>3.9950000000000001</v>
      </c>
      <c r="F191" s="183"/>
      <c r="G191" s="156">
        <f>E191*F191</f>
        <v>0</v>
      </c>
      <c r="O191" s="150">
        <v>2</v>
      </c>
      <c r="AA191" s="131">
        <v>1</v>
      </c>
      <c r="AB191" s="131">
        <v>7</v>
      </c>
      <c r="AC191" s="131">
        <v>7</v>
      </c>
      <c r="AZ191" s="131">
        <v>2</v>
      </c>
      <c r="BA191" s="131">
        <f>IF(AZ191=1,G191,0)</f>
        <v>0</v>
      </c>
      <c r="BB191" s="131">
        <f>IF(AZ191=2,G191,0)</f>
        <v>0</v>
      </c>
      <c r="BC191" s="131">
        <f>IF(AZ191=3,G191,0)</f>
        <v>0</v>
      </c>
      <c r="BD191" s="131">
        <f>IF(AZ191=4,G191,0)</f>
        <v>0</v>
      </c>
      <c r="BE191" s="131">
        <f>IF(AZ191=5,G191,0)</f>
        <v>0</v>
      </c>
      <c r="CA191" s="157">
        <v>1</v>
      </c>
      <c r="CB191" s="157">
        <v>7</v>
      </c>
      <c r="CZ191" s="131">
        <v>5.0400000000000002E-3</v>
      </c>
    </row>
    <row r="192" spans="1:104" x14ac:dyDescent="0.2">
      <c r="A192" s="158"/>
      <c r="B192" s="160"/>
      <c r="C192" s="206" t="s">
        <v>327</v>
      </c>
      <c r="D192" s="207"/>
      <c r="E192" s="161">
        <v>3.1949999999999998</v>
      </c>
      <c r="F192" s="162"/>
      <c r="G192" s="163"/>
      <c r="M192" s="159" t="s">
        <v>327</v>
      </c>
      <c r="O192" s="150"/>
    </row>
    <row r="193" spans="1:104" x14ac:dyDescent="0.2">
      <c r="A193" s="158"/>
      <c r="B193" s="160"/>
      <c r="C193" s="206" t="s">
        <v>312</v>
      </c>
      <c r="D193" s="207"/>
      <c r="E193" s="161">
        <v>0.8</v>
      </c>
      <c r="F193" s="162"/>
      <c r="G193" s="163"/>
      <c r="M193" s="159" t="s">
        <v>312</v>
      </c>
      <c r="O193" s="150"/>
    </row>
    <row r="194" spans="1:104" x14ac:dyDescent="0.2">
      <c r="A194" s="151">
        <v>68</v>
      </c>
      <c r="B194" s="152" t="s">
        <v>328</v>
      </c>
      <c r="C194" s="153" t="s">
        <v>329</v>
      </c>
      <c r="D194" s="154" t="s">
        <v>147</v>
      </c>
      <c r="E194" s="155">
        <v>5.22</v>
      </c>
      <c r="F194" s="183"/>
      <c r="G194" s="156">
        <f>E194*F194</f>
        <v>0</v>
      </c>
      <c r="O194" s="150">
        <v>2</v>
      </c>
      <c r="AA194" s="131">
        <v>1</v>
      </c>
      <c r="AB194" s="131">
        <v>7</v>
      </c>
      <c r="AC194" s="131">
        <v>7</v>
      </c>
      <c r="AZ194" s="131">
        <v>2</v>
      </c>
      <c r="BA194" s="131">
        <f>IF(AZ194=1,G194,0)</f>
        <v>0</v>
      </c>
      <c r="BB194" s="131">
        <f>IF(AZ194=2,G194,0)</f>
        <v>0</v>
      </c>
      <c r="BC194" s="131">
        <f>IF(AZ194=3,G194,0)</f>
        <v>0</v>
      </c>
      <c r="BD194" s="131">
        <f>IF(AZ194=4,G194,0)</f>
        <v>0</v>
      </c>
      <c r="BE194" s="131">
        <f>IF(AZ194=5,G194,0)</f>
        <v>0</v>
      </c>
      <c r="CA194" s="157">
        <v>1</v>
      </c>
      <c r="CB194" s="157">
        <v>7</v>
      </c>
      <c r="CZ194" s="131">
        <v>4.0000000000000003E-5</v>
      </c>
    </row>
    <row r="195" spans="1:104" x14ac:dyDescent="0.2">
      <c r="A195" s="158"/>
      <c r="B195" s="160"/>
      <c r="C195" s="206" t="s">
        <v>330</v>
      </c>
      <c r="D195" s="207"/>
      <c r="E195" s="161">
        <v>0</v>
      </c>
      <c r="F195" s="162"/>
      <c r="G195" s="163"/>
      <c r="M195" s="159" t="s">
        <v>330</v>
      </c>
      <c r="O195" s="150"/>
    </row>
    <row r="196" spans="1:104" x14ac:dyDescent="0.2">
      <c r="A196" s="158"/>
      <c r="B196" s="160"/>
      <c r="C196" s="206" t="s">
        <v>331</v>
      </c>
      <c r="D196" s="207"/>
      <c r="E196" s="161">
        <v>3.22</v>
      </c>
      <c r="F196" s="162"/>
      <c r="G196" s="163"/>
      <c r="M196" s="159" t="s">
        <v>331</v>
      </c>
      <c r="O196" s="150"/>
    </row>
    <row r="197" spans="1:104" x14ac:dyDescent="0.2">
      <c r="A197" s="158"/>
      <c r="B197" s="160"/>
      <c r="C197" s="206" t="s">
        <v>332</v>
      </c>
      <c r="D197" s="207"/>
      <c r="E197" s="161">
        <v>2</v>
      </c>
      <c r="F197" s="162"/>
      <c r="G197" s="163"/>
      <c r="M197" s="159" t="s">
        <v>332</v>
      </c>
      <c r="O197" s="150"/>
    </row>
    <row r="198" spans="1:104" x14ac:dyDescent="0.2">
      <c r="A198" s="151">
        <v>69</v>
      </c>
      <c r="B198" s="152" t="s">
        <v>333</v>
      </c>
      <c r="C198" s="153" t="s">
        <v>334</v>
      </c>
      <c r="D198" s="154" t="s">
        <v>102</v>
      </c>
      <c r="E198" s="155">
        <v>3.1949999999999998</v>
      </c>
      <c r="F198" s="183"/>
      <c r="G198" s="156">
        <f>E198*F198</f>
        <v>0</v>
      </c>
      <c r="O198" s="150">
        <v>2</v>
      </c>
      <c r="AA198" s="131">
        <v>1</v>
      </c>
      <c r="AB198" s="131">
        <v>7</v>
      </c>
      <c r="AC198" s="131">
        <v>7</v>
      </c>
      <c r="AZ198" s="131">
        <v>2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7">
        <v>1</v>
      </c>
      <c r="CB198" s="157">
        <v>7</v>
      </c>
      <c r="CZ198" s="131">
        <v>0</v>
      </c>
    </row>
    <row r="199" spans="1:104" x14ac:dyDescent="0.2">
      <c r="A199" s="158"/>
      <c r="B199" s="160"/>
      <c r="C199" s="206" t="s">
        <v>315</v>
      </c>
      <c r="D199" s="207"/>
      <c r="E199" s="161">
        <v>3.1949999999999998</v>
      </c>
      <c r="F199" s="162"/>
      <c r="G199" s="163"/>
      <c r="M199" s="159" t="s">
        <v>315</v>
      </c>
      <c r="O199" s="150"/>
    </row>
    <row r="200" spans="1:104" x14ac:dyDescent="0.2">
      <c r="A200" s="151">
        <v>70</v>
      </c>
      <c r="B200" s="152" t="s">
        <v>335</v>
      </c>
      <c r="C200" s="153" t="s">
        <v>336</v>
      </c>
      <c r="D200" s="154" t="s">
        <v>147</v>
      </c>
      <c r="E200" s="155">
        <v>15</v>
      </c>
      <c r="F200" s="183"/>
      <c r="G200" s="156">
        <f>E200*F200</f>
        <v>0</v>
      </c>
      <c r="O200" s="150">
        <v>2</v>
      </c>
      <c r="AA200" s="131">
        <v>1</v>
      </c>
      <c r="AB200" s="131">
        <v>7</v>
      </c>
      <c r="AC200" s="131">
        <v>7</v>
      </c>
      <c r="AZ200" s="131">
        <v>2</v>
      </c>
      <c r="BA200" s="131">
        <f>IF(AZ200=1,G200,0)</f>
        <v>0</v>
      </c>
      <c r="BB200" s="131">
        <f>IF(AZ200=2,G200,0)</f>
        <v>0</v>
      </c>
      <c r="BC200" s="131">
        <f>IF(AZ200=3,G200,0)</f>
        <v>0</v>
      </c>
      <c r="BD200" s="131">
        <f>IF(AZ200=4,G200,0)</f>
        <v>0</v>
      </c>
      <c r="BE200" s="131">
        <f>IF(AZ200=5,G200,0)</f>
        <v>0</v>
      </c>
      <c r="CA200" s="157">
        <v>1</v>
      </c>
      <c r="CB200" s="157">
        <v>7</v>
      </c>
      <c r="CZ200" s="131">
        <v>0</v>
      </c>
    </row>
    <row r="201" spans="1:104" x14ac:dyDescent="0.2">
      <c r="A201" s="158"/>
      <c r="B201" s="160"/>
      <c r="C201" s="206" t="s">
        <v>337</v>
      </c>
      <c r="D201" s="207"/>
      <c r="E201" s="161">
        <v>15</v>
      </c>
      <c r="F201" s="162"/>
      <c r="G201" s="163"/>
      <c r="M201" s="159" t="s">
        <v>337</v>
      </c>
      <c r="O201" s="150"/>
    </row>
    <row r="202" spans="1:104" x14ac:dyDescent="0.2">
      <c r="A202" s="151">
        <v>71</v>
      </c>
      <c r="B202" s="152" t="s">
        <v>338</v>
      </c>
      <c r="C202" s="153" t="s">
        <v>339</v>
      </c>
      <c r="D202" s="154" t="s">
        <v>302</v>
      </c>
      <c r="E202" s="155">
        <v>2.8601999999999999</v>
      </c>
      <c r="F202" s="183"/>
      <c r="G202" s="156">
        <f>E202*F202</f>
        <v>0</v>
      </c>
      <c r="O202" s="150">
        <v>2</v>
      </c>
      <c r="AA202" s="131">
        <v>3</v>
      </c>
      <c r="AB202" s="131">
        <v>1</v>
      </c>
      <c r="AC202" s="131" t="s">
        <v>338</v>
      </c>
      <c r="AZ202" s="131">
        <v>2</v>
      </c>
      <c r="BA202" s="131">
        <f>IF(AZ202=1,G202,0)</f>
        <v>0</v>
      </c>
      <c r="BB202" s="131">
        <f>IF(AZ202=2,G202,0)</f>
        <v>0</v>
      </c>
      <c r="BC202" s="131">
        <f>IF(AZ202=3,G202,0)</f>
        <v>0</v>
      </c>
      <c r="BD202" s="131">
        <f>IF(AZ202=4,G202,0)</f>
        <v>0</v>
      </c>
      <c r="BE202" s="131">
        <f>IF(AZ202=5,G202,0)</f>
        <v>0</v>
      </c>
      <c r="CA202" s="157">
        <v>3</v>
      </c>
      <c r="CB202" s="157">
        <v>1</v>
      </c>
      <c r="CZ202" s="131">
        <v>1E-3</v>
      </c>
    </row>
    <row r="203" spans="1:104" x14ac:dyDescent="0.2">
      <c r="A203" s="158"/>
      <c r="B203" s="160"/>
      <c r="C203" s="206" t="s">
        <v>340</v>
      </c>
      <c r="D203" s="207"/>
      <c r="E203" s="161">
        <v>2.8601999999999999</v>
      </c>
      <c r="F203" s="162"/>
      <c r="G203" s="163"/>
      <c r="M203" s="159" t="s">
        <v>340</v>
      </c>
      <c r="O203" s="150"/>
    </row>
    <row r="204" spans="1:104" x14ac:dyDescent="0.2">
      <c r="A204" s="151">
        <v>72</v>
      </c>
      <c r="B204" s="152" t="s">
        <v>341</v>
      </c>
      <c r="C204" s="153" t="s">
        <v>342</v>
      </c>
      <c r="D204" s="154" t="s">
        <v>302</v>
      </c>
      <c r="E204" s="155">
        <v>28.602</v>
      </c>
      <c r="F204" s="183"/>
      <c r="G204" s="156">
        <f>E204*F204</f>
        <v>0</v>
      </c>
      <c r="O204" s="150">
        <v>2</v>
      </c>
      <c r="AA204" s="131">
        <v>3</v>
      </c>
      <c r="AB204" s="131">
        <v>1</v>
      </c>
      <c r="AC204" s="131">
        <v>585832181</v>
      </c>
      <c r="AZ204" s="131">
        <v>2</v>
      </c>
      <c r="BA204" s="131">
        <f>IF(AZ204=1,G204,0)</f>
        <v>0</v>
      </c>
      <c r="BB204" s="131">
        <f>IF(AZ204=2,G204,0)</f>
        <v>0</v>
      </c>
      <c r="BC204" s="131">
        <f>IF(AZ204=3,G204,0)</f>
        <v>0</v>
      </c>
      <c r="BD204" s="131">
        <f>IF(AZ204=4,G204,0)</f>
        <v>0</v>
      </c>
      <c r="BE204" s="131">
        <f>IF(AZ204=5,G204,0)</f>
        <v>0</v>
      </c>
      <c r="CA204" s="157">
        <v>3</v>
      </c>
      <c r="CB204" s="157">
        <v>1</v>
      </c>
      <c r="CZ204" s="131">
        <v>1E-3</v>
      </c>
    </row>
    <row r="205" spans="1:104" x14ac:dyDescent="0.2">
      <c r="A205" s="158"/>
      <c r="B205" s="160"/>
      <c r="C205" s="206" t="s">
        <v>343</v>
      </c>
      <c r="D205" s="207"/>
      <c r="E205" s="161">
        <v>28.602</v>
      </c>
      <c r="F205" s="162"/>
      <c r="G205" s="163"/>
      <c r="M205" s="159" t="s">
        <v>343</v>
      </c>
      <c r="O205" s="150"/>
    </row>
    <row r="206" spans="1:104" x14ac:dyDescent="0.2">
      <c r="A206" s="151">
        <v>73</v>
      </c>
      <c r="B206" s="152" t="s">
        <v>344</v>
      </c>
      <c r="C206" s="153" t="s">
        <v>345</v>
      </c>
      <c r="D206" s="154" t="s">
        <v>302</v>
      </c>
      <c r="E206" s="155">
        <v>4.0860000000000003</v>
      </c>
      <c r="F206" s="183"/>
      <c r="G206" s="156">
        <f>E206*F206</f>
        <v>0</v>
      </c>
      <c r="O206" s="150">
        <v>2</v>
      </c>
      <c r="AA206" s="131">
        <v>3</v>
      </c>
      <c r="AB206" s="131">
        <v>1</v>
      </c>
      <c r="AC206" s="131" t="s">
        <v>344</v>
      </c>
      <c r="AZ206" s="131">
        <v>2</v>
      </c>
      <c r="BA206" s="131">
        <f>IF(AZ206=1,G206,0)</f>
        <v>0</v>
      </c>
      <c r="BB206" s="131">
        <f>IF(AZ206=2,G206,0)</f>
        <v>0</v>
      </c>
      <c r="BC206" s="131">
        <f>IF(AZ206=3,G206,0)</f>
        <v>0</v>
      </c>
      <c r="BD206" s="131">
        <f>IF(AZ206=4,G206,0)</f>
        <v>0</v>
      </c>
      <c r="BE206" s="131">
        <f>IF(AZ206=5,G206,0)</f>
        <v>0</v>
      </c>
      <c r="CA206" s="157">
        <v>3</v>
      </c>
      <c r="CB206" s="157">
        <v>1</v>
      </c>
      <c r="CZ206" s="131">
        <v>1E-3</v>
      </c>
    </row>
    <row r="207" spans="1:104" x14ac:dyDescent="0.2">
      <c r="A207" s="158"/>
      <c r="B207" s="160"/>
      <c r="C207" s="206" t="s">
        <v>346</v>
      </c>
      <c r="D207" s="207"/>
      <c r="E207" s="161">
        <v>4.0860000000000003</v>
      </c>
      <c r="F207" s="162"/>
      <c r="G207" s="163"/>
      <c r="M207" s="159" t="s">
        <v>346</v>
      </c>
      <c r="O207" s="150"/>
    </row>
    <row r="208" spans="1:104" x14ac:dyDescent="0.2">
      <c r="A208" s="151">
        <v>74</v>
      </c>
      <c r="B208" s="152" t="s">
        <v>347</v>
      </c>
      <c r="C208" s="153" t="s">
        <v>348</v>
      </c>
      <c r="D208" s="154" t="s">
        <v>102</v>
      </c>
      <c r="E208" s="155">
        <v>6.5021000000000004</v>
      </c>
      <c r="F208" s="183"/>
      <c r="G208" s="156">
        <f>E208*F208</f>
        <v>0</v>
      </c>
      <c r="O208" s="150">
        <v>2</v>
      </c>
      <c r="AA208" s="131">
        <v>3</v>
      </c>
      <c r="AB208" s="131">
        <v>1</v>
      </c>
      <c r="AC208" s="131" t="s">
        <v>347</v>
      </c>
      <c r="AZ208" s="131">
        <v>2</v>
      </c>
      <c r="BA208" s="131">
        <f>IF(AZ208=1,G208,0)</f>
        <v>0</v>
      </c>
      <c r="BB208" s="131">
        <f>IF(AZ208=2,G208,0)</f>
        <v>0</v>
      </c>
      <c r="BC208" s="131">
        <f>IF(AZ208=3,G208,0)</f>
        <v>0</v>
      </c>
      <c r="BD208" s="131">
        <f>IF(AZ208=4,G208,0)</f>
        <v>0</v>
      </c>
      <c r="BE208" s="131">
        <f>IF(AZ208=5,G208,0)</f>
        <v>0</v>
      </c>
      <c r="CA208" s="157">
        <v>3</v>
      </c>
      <c r="CB208" s="157">
        <v>1</v>
      </c>
      <c r="CZ208" s="131">
        <v>1.9199999999999998E-2</v>
      </c>
    </row>
    <row r="209" spans="1:104" x14ac:dyDescent="0.2">
      <c r="A209" s="158"/>
      <c r="B209" s="160"/>
      <c r="C209" s="206" t="s">
        <v>349</v>
      </c>
      <c r="D209" s="207"/>
      <c r="E209" s="161">
        <v>1.659</v>
      </c>
      <c r="F209" s="162"/>
      <c r="G209" s="163"/>
      <c r="M209" s="159" t="s">
        <v>349</v>
      </c>
      <c r="O209" s="150"/>
    </row>
    <row r="210" spans="1:104" x14ac:dyDescent="0.2">
      <c r="A210" s="158"/>
      <c r="B210" s="160"/>
      <c r="C210" s="206" t="s">
        <v>350</v>
      </c>
      <c r="D210" s="207"/>
      <c r="E210" s="161">
        <v>3.1949999999999998</v>
      </c>
      <c r="F210" s="162"/>
      <c r="G210" s="163"/>
      <c r="M210" s="159" t="s">
        <v>350</v>
      </c>
      <c r="O210" s="150"/>
    </row>
    <row r="211" spans="1:104" x14ac:dyDescent="0.2">
      <c r="A211" s="158"/>
      <c r="B211" s="160"/>
      <c r="C211" s="206" t="s">
        <v>312</v>
      </c>
      <c r="D211" s="207"/>
      <c r="E211" s="161">
        <v>0.8</v>
      </c>
      <c r="F211" s="162"/>
      <c r="G211" s="163"/>
      <c r="M211" s="159" t="s">
        <v>312</v>
      </c>
      <c r="O211" s="150"/>
    </row>
    <row r="212" spans="1:104" x14ac:dyDescent="0.2">
      <c r="A212" s="158"/>
      <c r="B212" s="160"/>
      <c r="C212" s="206" t="s">
        <v>351</v>
      </c>
      <c r="D212" s="207"/>
      <c r="E212" s="161">
        <v>0.84809999999999997</v>
      </c>
      <c r="F212" s="162"/>
      <c r="G212" s="163"/>
      <c r="M212" s="159" t="s">
        <v>351</v>
      </c>
      <c r="O212" s="150"/>
    </row>
    <row r="213" spans="1:104" x14ac:dyDescent="0.2">
      <c r="A213" s="151">
        <v>75</v>
      </c>
      <c r="B213" s="152" t="s">
        <v>352</v>
      </c>
      <c r="C213" s="153" t="s">
        <v>353</v>
      </c>
      <c r="D213" s="154" t="s">
        <v>85</v>
      </c>
      <c r="E213" s="155">
        <v>20.010000000000002</v>
      </c>
      <c r="F213" s="183"/>
      <c r="G213" s="156">
        <f>E213*F213</f>
        <v>0</v>
      </c>
      <c r="O213" s="150">
        <v>2</v>
      </c>
      <c r="AA213" s="131">
        <v>3</v>
      </c>
      <c r="AB213" s="131">
        <v>1</v>
      </c>
      <c r="AC213" s="131" t="s">
        <v>352</v>
      </c>
      <c r="AZ213" s="131">
        <v>2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7">
        <v>3</v>
      </c>
      <c r="CB213" s="157">
        <v>1</v>
      </c>
      <c r="CZ213" s="131">
        <v>4.4999999999999999E-4</v>
      </c>
    </row>
    <row r="214" spans="1:104" x14ac:dyDescent="0.2">
      <c r="A214" s="158"/>
      <c r="B214" s="160"/>
      <c r="C214" s="206" t="s">
        <v>354</v>
      </c>
      <c r="D214" s="207"/>
      <c r="E214" s="161">
        <v>17.399999999999999</v>
      </c>
      <c r="F214" s="162"/>
      <c r="G214" s="163"/>
      <c r="M214" s="159" t="s">
        <v>354</v>
      </c>
      <c r="O214" s="150"/>
    </row>
    <row r="215" spans="1:104" x14ac:dyDescent="0.2">
      <c r="A215" s="158"/>
      <c r="B215" s="160"/>
      <c r="C215" s="206" t="s">
        <v>355</v>
      </c>
      <c r="D215" s="207"/>
      <c r="E215" s="161">
        <v>2.61</v>
      </c>
      <c r="F215" s="162"/>
      <c r="G215" s="163"/>
      <c r="M215" s="159" t="s">
        <v>355</v>
      </c>
      <c r="O215" s="150"/>
    </row>
    <row r="216" spans="1:104" ht="22.5" x14ac:dyDescent="0.2">
      <c r="A216" s="151">
        <v>76</v>
      </c>
      <c r="B216" s="152" t="s">
        <v>356</v>
      </c>
      <c r="C216" s="153" t="s">
        <v>357</v>
      </c>
      <c r="D216" s="154" t="s">
        <v>102</v>
      </c>
      <c r="E216" s="155">
        <v>42.396700000000003</v>
      </c>
      <c r="F216" s="183"/>
      <c r="G216" s="156">
        <f>E216*F216</f>
        <v>0</v>
      </c>
      <c r="O216" s="150">
        <v>2</v>
      </c>
      <c r="AA216" s="131">
        <v>3</v>
      </c>
      <c r="AB216" s="131">
        <v>1</v>
      </c>
      <c r="AC216" s="131" t="s">
        <v>356</v>
      </c>
      <c r="AZ216" s="131">
        <v>2</v>
      </c>
      <c r="BA216" s="131">
        <f>IF(AZ216=1,G216,0)</f>
        <v>0</v>
      </c>
      <c r="BB216" s="131">
        <f>IF(AZ216=2,G216,0)</f>
        <v>0</v>
      </c>
      <c r="BC216" s="131">
        <f>IF(AZ216=3,G216,0)</f>
        <v>0</v>
      </c>
      <c r="BD216" s="131">
        <f>IF(AZ216=4,G216,0)</f>
        <v>0</v>
      </c>
      <c r="BE216" s="131">
        <f>IF(AZ216=5,G216,0)</f>
        <v>0</v>
      </c>
      <c r="CA216" s="157">
        <v>3</v>
      </c>
      <c r="CB216" s="157">
        <v>1</v>
      </c>
      <c r="CZ216" s="131">
        <v>1.9199999999999998E-2</v>
      </c>
    </row>
    <row r="217" spans="1:104" x14ac:dyDescent="0.2">
      <c r="A217" s="158"/>
      <c r="B217" s="160"/>
      <c r="C217" s="206" t="s">
        <v>358</v>
      </c>
      <c r="D217" s="207"/>
      <c r="E217" s="161">
        <v>36.866700000000002</v>
      </c>
      <c r="F217" s="162"/>
      <c r="G217" s="163"/>
      <c r="M217" s="159" t="s">
        <v>358</v>
      </c>
      <c r="O217" s="150"/>
    </row>
    <row r="218" spans="1:104" x14ac:dyDescent="0.2">
      <c r="A218" s="158"/>
      <c r="B218" s="160"/>
      <c r="C218" s="206" t="s">
        <v>359</v>
      </c>
      <c r="D218" s="207"/>
      <c r="E218" s="161">
        <v>5.53</v>
      </c>
      <c r="F218" s="162"/>
      <c r="G218" s="163"/>
      <c r="M218" s="159" t="s">
        <v>359</v>
      </c>
      <c r="O218" s="150"/>
    </row>
    <row r="219" spans="1:104" x14ac:dyDescent="0.2">
      <c r="A219" s="151">
        <v>77</v>
      </c>
      <c r="B219" s="152" t="s">
        <v>360</v>
      </c>
      <c r="C219" s="153" t="s">
        <v>361</v>
      </c>
      <c r="D219" s="154" t="s">
        <v>113</v>
      </c>
      <c r="E219" s="155">
        <v>1.0559953799999999</v>
      </c>
      <c r="F219" s="183"/>
      <c r="G219" s="156">
        <f>E219*F219</f>
        <v>0</v>
      </c>
      <c r="O219" s="150">
        <v>2</v>
      </c>
      <c r="AA219" s="131">
        <v>7</v>
      </c>
      <c r="AB219" s="131">
        <v>1001</v>
      </c>
      <c r="AC219" s="131">
        <v>5</v>
      </c>
      <c r="AZ219" s="131">
        <v>2</v>
      </c>
      <c r="BA219" s="131">
        <f>IF(AZ219=1,G219,0)</f>
        <v>0</v>
      </c>
      <c r="BB219" s="131">
        <f>IF(AZ219=2,G219,0)</f>
        <v>0</v>
      </c>
      <c r="BC219" s="131">
        <f>IF(AZ219=3,G219,0)</f>
        <v>0</v>
      </c>
      <c r="BD219" s="131">
        <f>IF(AZ219=4,G219,0)</f>
        <v>0</v>
      </c>
      <c r="BE219" s="131">
        <f>IF(AZ219=5,G219,0)</f>
        <v>0</v>
      </c>
      <c r="CA219" s="157">
        <v>7</v>
      </c>
      <c r="CB219" s="157">
        <v>1001</v>
      </c>
      <c r="CZ219" s="131">
        <v>0</v>
      </c>
    </row>
    <row r="220" spans="1:104" x14ac:dyDescent="0.2">
      <c r="A220" s="164"/>
      <c r="B220" s="165" t="s">
        <v>75</v>
      </c>
      <c r="C220" s="166" t="str">
        <f>CONCATENATE(B177," ",C177)</f>
        <v>771 Podlahy z dlaždic a obklady</v>
      </c>
      <c r="D220" s="167"/>
      <c r="E220" s="168"/>
      <c r="F220" s="169"/>
      <c r="G220" s="170">
        <f>SUM(G177:G219)</f>
        <v>0</v>
      </c>
      <c r="O220" s="150">
        <v>4</v>
      </c>
      <c r="BA220" s="171">
        <f>SUM(BA177:BA219)</f>
        <v>0</v>
      </c>
      <c r="BB220" s="171">
        <f>SUM(BB177:BB219)</f>
        <v>0</v>
      </c>
      <c r="BC220" s="171">
        <f>SUM(BC177:BC219)</f>
        <v>0</v>
      </c>
      <c r="BD220" s="171">
        <f>SUM(BD177:BD219)</f>
        <v>0</v>
      </c>
      <c r="BE220" s="171">
        <f>SUM(BE177:BE219)</f>
        <v>0</v>
      </c>
    </row>
    <row r="221" spans="1:104" x14ac:dyDescent="0.2">
      <c r="A221" s="144" t="s">
        <v>74</v>
      </c>
      <c r="B221" s="145" t="s">
        <v>362</v>
      </c>
      <c r="C221" s="146" t="s">
        <v>363</v>
      </c>
      <c r="D221" s="147"/>
      <c r="E221" s="148"/>
      <c r="F221" s="148"/>
      <c r="G221" s="149"/>
      <c r="O221" s="150">
        <v>1</v>
      </c>
    </row>
    <row r="222" spans="1:104" x14ac:dyDescent="0.2">
      <c r="A222" s="151">
        <v>78</v>
      </c>
      <c r="B222" s="152" t="s">
        <v>364</v>
      </c>
      <c r="C222" s="153" t="s">
        <v>365</v>
      </c>
      <c r="D222" s="154" t="s">
        <v>102</v>
      </c>
      <c r="E222" s="155">
        <v>8</v>
      </c>
      <c r="F222" s="183"/>
      <c r="G222" s="156">
        <f>E222*F222</f>
        <v>0</v>
      </c>
      <c r="O222" s="150">
        <v>2</v>
      </c>
      <c r="AA222" s="131">
        <v>1</v>
      </c>
      <c r="AB222" s="131">
        <v>7</v>
      </c>
      <c r="AC222" s="131">
        <v>7</v>
      </c>
      <c r="AZ222" s="131">
        <v>2</v>
      </c>
      <c r="BA222" s="131">
        <f>IF(AZ222=1,G222,0)</f>
        <v>0</v>
      </c>
      <c r="BB222" s="131">
        <f>IF(AZ222=2,G222,0)</f>
        <v>0</v>
      </c>
      <c r="BC222" s="131">
        <f>IF(AZ222=3,G222,0)</f>
        <v>0</v>
      </c>
      <c r="BD222" s="131">
        <f>IF(AZ222=4,G222,0)</f>
        <v>0</v>
      </c>
      <c r="BE222" s="131">
        <f>IF(AZ222=5,G222,0)</f>
        <v>0</v>
      </c>
      <c r="CA222" s="157">
        <v>1</v>
      </c>
      <c r="CB222" s="157">
        <v>7</v>
      </c>
      <c r="CZ222" s="131">
        <v>2.4000000000000001E-4</v>
      </c>
    </row>
    <row r="223" spans="1:104" x14ac:dyDescent="0.2">
      <c r="A223" s="151">
        <v>79</v>
      </c>
      <c r="B223" s="152" t="s">
        <v>366</v>
      </c>
      <c r="C223" s="153" t="s">
        <v>367</v>
      </c>
      <c r="D223" s="154" t="s">
        <v>102</v>
      </c>
      <c r="E223" s="155">
        <v>8</v>
      </c>
      <c r="F223" s="183"/>
      <c r="G223" s="156">
        <f>E223*F223</f>
        <v>0</v>
      </c>
      <c r="O223" s="150">
        <v>2</v>
      </c>
      <c r="AA223" s="131">
        <v>1</v>
      </c>
      <c r="AB223" s="131">
        <v>7</v>
      </c>
      <c r="AC223" s="131">
        <v>7</v>
      </c>
      <c r="AZ223" s="131">
        <v>2</v>
      </c>
      <c r="BA223" s="131">
        <f>IF(AZ223=1,G223,0)</f>
        <v>0</v>
      </c>
      <c r="BB223" s="131">
        <f>IF(AZ223=2,G223,0)</f>
        <v>0</v>
      </c>
      <c r="BC223" s="131">
        <f>IF(AZ223=3,G223,0)</f>
        <v>0</v>
      </c>
      <c r="BD223" s="131">
        <f>IF(AZ223=4,G223,0)</f>
        <v>0</v>
      </c>
      <c r="BE223" s="131">
        <f>IF(AZ223=5,G223,0)</f>
        <v>0</v>
      </c>
      <c r="CA223" s="157">
        <v>1</v>
      </c>
      <c r="CB223" s="157">
        <v>7</v>
      </c>
      <c r="CZ223" s="131">
        <v>8.0000000000000007E-5</v>
      </c>
    </row>
    <row r="224" spans="1:104" x14ac:dyDescent="0.2">
      <c r="A224" s="158"/>
      <c r="B224" s="160"/>
      <c r="C224" s="206" t="s">
        <v>368</v>
      </c>
      <c r="D224" s="207"/>
      <c r="E224" s="161">
        <v>8</v>
      </c>
      <c r="F224" s="162"/>
      <c r="G224" s="163"/>
      <c r="M224" s="159" t="s">
        <v>368</v>
      </c>
      <c r="O224" s="150"/>
    </row>
    <row r="225" spans="1:104" x14ac:dyDescent="0.2">
      <c r="A225" s="151">
        <v>80</v>
      </c>
      <c r="B225" s="152" t="s">
        <v>369</v>
      </c>
      <c r="C225" s="153" t="s">
        <v>370</v>
      </c>
      <c r="D225" s="154" t="s">
        <v>102</v>
      </c>
      <c r="E225" s="155">
        <v>0.86</v>
      </c>
      <c r="F225" s="183"/>
      <c r="G225" s="156">
        <f>E225*F225</f>
        <v>0</v>
      </c>
      <c r="O225" s="150">
        <v>2</v>
      </c>
      <c r="AA225" s="131">
        <v>1</v>
      </c>
      <c r="AB225" s="131">
        <v>7</v>
      </c>
      <c r="AC225" s="131">
        <v>7</v>
      </c>
      <c r="AZ225" s="131">
        <v>2</v>
      </c>
      <c r="BA225" s="131">
        <f>IF(AZ225=1,G225,0)</f>
        <v>0</v>
      </c>
      <c r="BB225" s="131">
        <f>IF(AZ225=2,G225,0)</f>
        <v>0</v>
      </c>
      <c r="BC225" s="131">
        <f>IF(AZ225=3,G225,0)</f>
        <v>0</v>
      </c>
      <c r="BD225" s="131">
        <f>IF(AZ225=4,G225,0)</f>
        <v>0</v>
      </c>
      <c r="BE225" s="131">
        <f>IF(AZ225=5,G225,0)</f>
        <v>0</v>
      </c>
      <c r="CA225" s="157">
        <v>1</v>
      </c>
      <c r="CB225" s="157">
        <v>7</v>
      </c>
      <c r="CZ225" s="131">
        <v>1.1E-4</v>
      </c>
    </row>
    <row r="226" spans="1:104" x14ac:dyDescent="0.2">
      <c r="A226" s="158"/>
      <c r="B226" s="160"/>
      <c r="C226" s="206" t="s">
        <v>371</v>
      </c>
      <c r="D226" s="207"/>
      <c r="E226" s="161">
        <v>0.86</v>
      </c>
      <c r="F226" s="162"/>
      <c r="G226" s="163"/>
      <c r="M226" s="159" t="s">
        <v>371</v>
      </c>
      <c r="O226" s="150"/>
    </row>
    <row r="227" spans="1:104" x14ac:dyDescent="0.2">
      <c r="A227" s="151">
        <v>81</v>
      </c>
      <c r="B227" s="152" t="s">
        <v>372</v>
      </c>
      <c r="C227" s="153" t="s">
        <v>373</v>
      </c>
      <c r="D227" s="154" t="s">
        <v>102</v>
      </c>
      <c r="E227" s="155">
        <v>0.86</v>
      </c>
      <c r="F227" s="183"/>
      <c r="G227" s="156">
        <f>E227*F227</f>
        <v>0</v>
      </c>
      <c r="O227" s="150">
        <v>2</v>
      </c>
      <c r="AA227" s="131">
        <v>1</v>
      </c>
      <c r="AB227" s="131">
        <v>7</v>
      </c>
      <c r="AC227" s="131">
        <v>7</v>
      </c>
      <c r="AZ227" s="131">
        <v>2</v>
      </c>
      <c r="BA227" s="131">
        <f>IF(AZ227=1,G227,0)</f>
        <v>0</v>
      </c>
      <c r="BB227" s="131">
        <f>IF(AZ227=2,G227,0)</f>
        <v>0</v>
      </c>
      <c r="BC227" s="131">
        <f>IF(AZ227=3,G227,0)</f>
        <v>0</v>
      </c>
      <c r="BD227" s="131">
        <f>IF(AZ227=4,G227,0)</f>
        <v>0</v>
      </c>
      <c r="BE227" s="131">
        <f>IF(AZ227=5,G227,0)</f>
        <v>0</v>
      </c>
      <c r="CA227" s="157">
        <v>1</v>
      </c>
      <c r="CB227" s="157">
        <v>7</v>
      </c>
      <c r="CZ227" s="131">
        <v>3.2000000000000003E-4</v>
      </c>
    </row>
    <row r="228" spans="1:104" x14ac:dyDescent="0.2">
      <c r="A228" s="164"/>
      <c r="B228" s="165" t="s">
        <v>75</v>
      </c>
      <c r="C228" s="166" t="str">
        <f>CONCATENATE(B221," ",C221)</f>
        <v>783 Nátěry</v>
      </c>
      <c r="D228" s="167"/>
      <c r="E228" s="168"/>
      <c r="F228" s="169"/>
      <c r="G228" s="170">
        <f>SUM(G221:G227)</f>
        <v>0</v>
      </c>
      <c r="O228" s="150">
        <v>4</v>
      </c>
      <c r="BA228" s="171">
        <f>SUM(BA221:BA227)</f>
        <v>0</v>
      </c>
      <c r="BB228" s="171">
        <f>SUM(BB221:BB227)</f>
        <v>0</v>
      </c>
      <c r="BC228" s="171">
        <f>SUM(BC221:BC227)</f>
        <v>0</v>
      </c>
      <c r="BD228" s="171">
        <f>SUM(BD221:BD227)</f>
        <v>0</v>
      </c>
      <c r="BE228" s="171">
        <f>SUM(BE221:BE227)</f>
        <v>0</v>
      </c>
    </row>
    <row r="229" spans="1:104" x14ac:dyDescent="0.2">
      <c r="A229" s="144" t="s">
        <v>74</v>
      </c>
      <c r="B229" s="145" t="s">
        <v>374</v>
      </c>
      <c r="C229" s="146" t="s">
        <v>375</v>
      </c>
      <c r="D229" s="147"/>
      <c r="E229" s="148"/>
      <c r="F229" s="148"/>
      <c r="G229" s="149"/>
      <c r="O229" s="150">
        <v>1</v>
      </c>
    </row>
    <row r="230" spans="1:104" x14ac:dyDescent="0.2">
      <c r="A230" s="151">
        <v>82</v>
      </c>
      <c r="B230" s="152" t="s">
        <v>376</v>
      </c>
      <c r="C230" s="153" t="s">
        <v>377</v>
      </c>
      <c r="D230" s="154" t="s">
        <v>102</v>
      </c>
      <c r="E230" s="155">
        <v>287.5</v>
      </c>
      <c r="F230" s="183"/>
      <c r="G230" s="156">
        <f>E230*F230</f>
        <v>0</v>
      </c>
      <c r="O230" s="150">
        <v>2</v>
      </c>
      <c r="AA230" s="131">
        <v>1</v>
      </c>
      <c r="AB230" s="131">
        <v>7</v>
      </c>
      <c r="AC230" s="131">
        <v>7</v>
      </c>
      <c r="AZ230" s="131">
        <v>2</v>
      </c>
      <c r="BA230" s="131">
        <f>IF(AZ230=1,G230,0)</f>
        <v>0</v>
      </c>
      <c r="BB230" s="131">
        <f>IF(AZ230=2,G230,0)</f>
        <v>0</v>
      </c>
      <c r="BC230" s="131">
        <f>IF(AZ230=3,G230,0)</f>
        <v>0</v>
      </c>
      <c r="BD230" s="131">
        <f>IF(AZ230=4,G230,0)</f>
        <v>0</v>
      </c>
      <c r="BE230" s="131">
        <f>IF(AZ230=5,G230,0)</f>
        <v>0</v>
      </c>
      <c r="CA230" s="157">
        <v>1</v>
      </c>
      <c r="CB230" s="157">
        <v>7</v>
      </c>
      <c r="CZ230" s="131">
        <v>6.9999999999999994E-5</v>
      </c>
    </row>
    <row r="231" spans="1:104" x14ac:dyDescent="0.2">
      <c r="A231" s="158"/>
      <c r="B231" s="160"/>
      <c r="C231" s="206" t="s">
        <v>378</v>
      </c>
      <c r="D231" s="207"/>
      <c r="E231" s="161">
        <v>250</v>
      </c>
      <c r="F231" s="162"/>
      <c r="G231" s="163"/>
      <c r="M231" s="159" t="s">
        <v>378</v>
      </c>
      <c r="O231" s="150"/>
    </row>
    <row r="232" spans="1:104" x14ac:dyDescent="0.2">
      <c r="A232" s="158"/>
      <c r="B232" s="160"/>
      <c r="C232" s="206" t="s">
        <v>379</v>
      </c>
      <c r="D232" s="207"/>
      <c r="E232" s="161">
        <v>37.5</v>
      </c>
      <c r="F232" s="162"/>
      <c r="G232" s="163"/>
      <c r="M232" s="159" t="s">
        <v>379</v>
      </c>
      <c r="O232" s="150"/>
    </row>
    <row r="233" spans="1:104" x14ac:dyDescent="0.2">
      <c r="A233" s="151">
        <v>83</v>
      </c>
      <c r="B233" s="152" t="s">
        <v>380</v>
      </c>
      <c r="C233" s="153" t="s">
        <v>381</v>
      </c>
      <c r="D233" s="154" t="s">
        <v>102</v>
      </c>
      <c r="E233" s="155">
        <v>11.536</v>
      </c>
      <c r="F233" s="183"/>
      <c r="G233" s="156">
        <f>E233*F233</f>
        <v>0</v>
      </c>
      <c r="O233" s="150">
        <v>2</v>
      </c>
      <c r="AA233" s="131">
        <v>1</v>
      </c>
      <c r="AB233" s="131">
        <v>7</v>
      </c>
      <c r="AC233" s="131">
        <v>7</v>
      </c>
      <c r="AZ233" s="131">
        <v>2</v>
      </c>
      <c r="BA233" s="131">
        <f>IF(AZ233=1,G233,0)</f>
        <v>0</v>
      </c>
      <c r="BB233" s="131">
        <f>IF(AZ233=2,G233,0)</f>
        <v>0</v>
      </c>
      <c r="BC233" s="131">
        <f>IF(AZ233=3,G233,0)</f>
        <v>0</v>
      </c>
      <c r="BD233" s="131">
        <f>IF(AZ233=4,G233,0)</f>
        <v>0</v>
      </c>
      <c r="BE233" s="131">
        <f>IF(AZ233=5,G233,0)</f>
        <v>0</v>
      </c>
      <c r="CA233" s="157">
        <v>1</v>
      </c>
      <c r="CB233" s="157">
        <v>7</v>
      </c>
      <c r="CZ233" s="131">
        <v>6.9999999999999994E-5</v>
      </c>
    </row>
    <row r="234" spans="1:104" x14ac:dyDescent="0.2">
      <c r="A234" s="158"/>
      <c r="B234" s="160"/>
      <c r="C234" s="206" t="s">
        <v>382</v>
      </c>
      <c r="D234" s="207"/>
      <c r="E234" s="161">
        <v>11.536</v>
      </c>
      <c r="F234" s="162"/>
      <c r="G234" s="163"/>
      <c r="M234" s="159" t="s">
        <v>382</v>
      </c>
      <c r="O234" s="150"/>
    </row>
    <row r="235" spans="1:104" x14ac:dyDescent="0.2">
      <c r="A235" s="151">
        <v>84</v>
      </c>
      <c r="B235" s="152" t="s">
        <v>383</v>
      </c>
      <c r="C235" s="153" t="s">
        <v>384</v>
      </c>
      <c r="D235" s="154" t="s">
        <v>102</v>
      </c>
      <c r="E235" s="155">
        <v>287.5</v>
      </c>
      <c r="F235" s="183"/>
      <c r="G235" s="156">
        <f>E235*F235</f>
        <v>0</v>
      </c>
      <c r="O235" s="150">
        <v>2</v>
      </c>
      <c r="AA235" s="131">
        <v>1</v>
      </c>
      <c r="AB235" s="131">
        <v>7</v>
      </c>
      <c r="AC235" s="131">
        <v>7</v>
      </c>
      <c r="AZ235" s="131">
        <v>2</v>
      </c>
      <c r="BA235" s="131">
        <f>IF(AZ235=1,G235,0)</f>
        <v>0</v>
      </c>
      <c r="BB235" s="131">
        <f>IF(AZ235=2,G235,0)</f>
        <v>0</v>
      </c>
      <c r="BC235" s="131">
        <f>IF(AZ235=3,G235,0)</f>
        <v>0</v>
      </c>
      <c r="BD235" s="131">
        <f>IF(AZ235=4,G235,0)</f>
        <v>0</v>
      </c>
      <c r="BE235" s="131">
        <f>IF(AZ235=5,G235,0)</f>
        <v>0</v>
      </c>
      <c r="CA235" s="157">
        <v>1</v>
      </c>
      <c r="CB235" s="157">
        <v>7</v>
      </c>
      <c r="CZ235" s="131">
        <v>1.3999999999999999E-4</v>
      </c>
    </row>
    <row r="236" spans="1:104" ht="22.5" x14ac:dyDescent="0.2">
      <c r="A236" s="151">
        <v>85</v>
      </c>
      <c r="B236" s="152" t="s">
        <v>385</v>
      </c>
      <c r="C236" s="153" t="s">
        <v>386</v>
      </c>
      <c r="D236" s="154" t="s">
        <v>102</v>
      </c>
      <c r="E236" s="155">
        <v>11.536</v>
      </c>
      <c r="F236" s="183"/>
      <c r="G236" s="156">
        <f>E236*F236</f>
        <v>0</v>
      </c>
      <c r="O236" s="150">
        <v>2</v>
      </c>
      <c r="AA236" s="131">
        <v>1</v>
      </c>
      <c r="AB236" s="131">
        <v>7</v>
      </c>
      <c r="AC236" s="131">
        <v>7</v>
      </c>
      <c r="AZ236" s="131">
        <v>2</v>
      </c>
      <c r="BA236" s="131">
        <f>IF(AZ236=1,G236,0)</f>
        <v>0</v>
      </c>
      <c r="BB236" s="131">
        <f>IF(AZ236=2,G236,0)</f>
        <v>0</v>
      </c>
      <c r="BC236" s="131">
        <f>IF(AZ236=3,G236,0)</f>
        <v>0</v>
      </c>
      <c r="BD236" s="131">
        <f>IF(AZ236=4,G236,0)</f>
        <v>0</v>
      </c>
      <c r="BE236" s="131">
        <f>IF(AZ236=5,G236,0)</f>
        <v>0</v>
      </c>
      <c r="CA236" s="157">
        <v>1</v>
      </c>
      <c r="CB236" s="157">
        <v>7</v>
      </c>
      <c r="CZ236" s="131">
        <v>1.4999999999999999E-4</v>
      </c>
    </row>
    <row r="237" spans="1:104" x14ac:dyDescent="0.2">
      <c r="A237" s="151">
        <v>86</v>
      </c>
      <c r="B237" s="152" t="s">
        <v>387</v>
      </c>
      <c r="C237" s="153" t="s">
        <v>388</v>
      </c>
      <c r="D237" s="154" t="s">
        <v>102</v>
      </c>
      <c r="E237" s="155">
        <v>250.5385</v>
      </c>
      <c r="F237" s="183"/>
      <c r="G237" s="156">
        <f>E237*F237</f>
        <v>0</v>
      </c>
      <c r="O237" s="150">
        <v>2</v>
      </c>
      <c r="AA237" s="131">
        <v>1</v>
      </c>
      <c r="AB237" s="131">
        <v>7</v>
      </c>
      <c r="AC237" s="131">
        <v>7</v>
      </c>
      <c r="AZ237" s="131">
        <v>2</v>
      </c>
      <c r="BA237" s="131">
        <f>IF(AZ237=1,G237,0)</f>
        <v>0</v>
      </c>
      <c r="BB237" s="131">
        <f>IF(AZ237=2,G237,0)</f>
        <v>0</v>
      </c>
      <c r="BC237" s="131">
        <f>IF(AZ237=3,G237,0)</f>
        <v>0</v>
      </c>
      <c r="BD237" s="131">
        <f>IF(AZ237=4,G237,0)</f>
        <v>0</v>
      </c>
      <c r="BE237" s="131">
        <f>IF(AZ237=5,G237,0)</f>
        <v>0</v>
      </c>
      <c r="CA237" s="157">
        <v>1</v>
      </c>
      <c r="CB237" s="157">
        <v>7</v>
      </c>
      <c r="CZ237" s="131">
        <v>0</v>
      </c>
    </row>
    <row r="238" spans="1:104" x14ac:dyDescent="0.2">
      <c r="A238" s="158"/>
      <c r="B238" s="160"/>
      <c r="C238" s="206" t="s">
        <v>389</v>
      </c>
      <c r="D238" s="207"/>
      <c r="E238" s="161">
        <v>0</v>
      </c>
      <c r="F238" s="162"/>
      <c r="G238" s="163"/>
      <c r="M238" s="159" t="s">
        <v>389</v>
      </c>
      <c r="O238" s="150"/>
    </row>
    <row r="239" spans="1:104" x14ac:dyDescent="0.2">
      <c r="A239" s="158"/>
      <c r="B239" s="160"/>
      <c r="C239" s="206" t="s">
        <v>390</v>
      </c>
      <c r="D239" s="207"/>
      <c r="E239" s="161">
        <v>30.6</v>
      </c>
      <c r="F239" s="162"/>
      <c r="G239" s="163"/>
      <c r="M239" s="159" t="s">
        <v>390</v>
      </c>
      <c r="O239" s="150"/>
    </row>
    <row r="240" spans="1:104" x14ac:dyDescent="0.2">
      <c r="A240" s="158"/>
      <c r="B240" s="160"/>
      <c r="C240" s="206" t="s">
        <v>391</v>
      </c>
      <c r="D240" s="207"/>
      <c r="E240" s="161">
        <v>6.48</v>
      </c>
      <c r="F240" s="162"/>
      <c r="G240" s="163"/>
      <c r="M240" s="159" t="s">
        <v>391</v>
      </c>
      <c r="O240" s="150"/>
    </row>
    <row r="241" spans="1:104" x14ac:dyDescent="0.2">
      <c r="A241" s="158"/>
      <c r="B241" s="160"/>
      <c r="C241" s="206" t="s">
        <v>392</v>
      </c>
      <c r="D241" s="207"/>
      <c r="E241" s="161">
        <v>36</v>
      </c>
      <c r="F241" s="162"/>
      <c r="G241" s="163"/>
      <c r="M241" s="159" t="s">
        <v>392</v>
      </c>
      <c r="O241" s="150"/>
    </row>
    <row r="242" spans="1:104" x14ac:dyDescent="0.2">
      <c r="A242" s="158"/>
      <c r="B242" s="160"/>
      <c r="C242" s="206" t="s">
        <v>393</v>
      </c>
      <c r="D242" s="207"/>
      <c r="E242" s="161">
        <v>8.91</v>
      </c>
      <c r="F242" s="162"/>
      <c r="G242" s="163"/>
      <c r="M242" s="159" t="s">
        <v>393</v>
      </c>
      <c r="O242" s="150"/>
    </row>
    <row r="243" spans="1:104" x14ac:dyDescent="0.2">
      <c r="A243" s="158"/>
      <c r="B243" s="160"/>
      <c r="C243" s="206" t="s">
        <v>394</v>
      </c>
      <c r="D243" s="207"/>
      <c r="E243" s="161">
        <v>23.4</v>
      </c>
      <c r="F243" s="162"/>
      <c r="G243" s="163"/>
      <c r="M243" s="159" t="s">
        <v>394</v>
      </c>
      <c r="O243" s="150"/>
    </row>
    <row r="244" spans="1:104" x14ac:dyDescent="0.2">
      <c r="A244" s="158"/>
      <c r="B244" s="160"/>
      <c r="C244" s="206" t="s">
        <v>395</v>
      </c>
      <c r="D244" s="207"/>
      <c r="E244" s="161">
        <v>3.6425000000000001</v>
      </c>
      <c r="F244" s="162"/>
      <c r="G244" s="163"/>
      <c r="M244" s="159" t="s">
        <v>395</v>
      </c>
      <c r="O244" s="150"/>
    </row>
    <row r="245" spans="1:104" x14ac:dyDescent="0.2">
      <c r="A245" s="158"/>
      <c r="B245" s="160"/>
      <c r="C245" s="206" t="s">
        <v>396</v>
      </c>
      <c r="D245" s="207"/>
      <c r="E245" s="161">
        <v>38.700000000000003</v>
      </c>
      <c r="F245" s="162"/>
      <c r="G245" s="163"/>
      <c r="M245" s="159" t="s">
        <v>396</v>
      </c>
      <c r="O245" s="150"/>
    </row>
    <row r="246" spans="1:104" x14ac:dyDescent="0.2">
      <c r="A246" s="158"/>
      <c r="B246" s="160"/>
      <c r="C246" s="206" t="s">
        <v>397</v>
      </c>
      <c r="D246" s="207"/>
      <c r="E246" s="161">
        <v>10.175000000000001</v>
      </c>
      <c r="F246" s="162"/>
      <c r="G246" s="163"/>
      <c r="M246" s="159" t="s">
        <v>397</v>
      </c>
      <c r="O246" s="150"/>
    </row>
    <row r="247" spans="1:104" x14ac:dyDescent="0.2">
      <c r="A247" s="158"/>
      <c r="B247" s="160"/>
      <c r="C247" s="206" t="s">
        <v>398</v>
      </c>
      <c r="D247" s="207"/>
      <c r="E247" s="161">
        <v>29.58</v>
      </c>
      <c r="F247" s="162"/>
      <c r="G247" s="163"/>
      <c r="M247" s="159" t="s">
        <v>398</v>
      </c>
      <c r="O247" s="150"/>
    </row>
    <row r="248" spans="1:104" x14ac:dyDescent="0.2">
      <c r="A248" s="158"/>
      <c r="B248" s="160"/>
      <c r="C248" s="206" t="s">
        <v>399</v>
      </c>
      <c r="D248" s="207"/>
      <c r="E248" s="161">
        <v>4.5510000000000002</v>
      </c>
      <c r="F248" s="162"/>
      <c r="G248" s="163"/>
      <c r="M248" s="159" t="s">
        <v>399</v>
      </c>
      <c r="O248" s="150"/>
    </row>
    <row r="249" spans="1:104" x14ac:dyDescent="0.2">
      <c r="A249" s="158"/>
      <c r="B249" s="160"/>
      <c r="C249" s="206" t="s">
        <v>400</v>
      </c>
      <c r="D249" s="207"/>
      <c r="E249" s="161">
        <v>45.3</v>
      </c>
      <c r="F249" s="162"/>
      <c r="G249" s="163"/>
      <c r="M249" s="159" t="s">
        <v>400</v>
      </c>
      <c r="O249" s="150"/>
    </row>
    <row r="250" spans="1:104" x14ac:dyDescent="0.2">
      <c r="A250" s="158"/>
      <c r="B250" s="160"/>
      <c r="C250" s="206" t="s">
        <v>401</v>
      </c>
      <c r="D250" s="207"/>
      <c r="E250" s="161">
        <v>13.2</v>
      </c>
      <c r="F250" s="162"/>
      <c r="G250" s="163"/>
      <c r="M250" s="159" t="s">
        <v>401</v>
      </c>
      <c r="O250" s="150"/>
    </row>
    <row r="251" spans="1:104" x14ac:dyDescent="0.2">
      <c r="A251" s="164"/>
      <c r="B251" s="165" t="s">
        <v>75</v>
      </c>
      <c r="C251" s="166" t="str">
        <f>CONCATENATE(B229," ",C229)</f>
        <v>784 Malby</v>
      </c>
      <c r="D251" s="167"/>
      <c r="E251" s="168"/>
      <c r="F251" s="169"/>
      <c r="G251" s="170">
        <f>SUM(G229:G250)</f>
        <v>0</v>
      </c>
      <c r="O251" s="150">
        <v>4</v>
      </c>
      <c r="BA251" s="171">
        <f>SUM(BA229:BA250)</f>
        <v>0</v>
      </c>
      <c r="BB251" s="171">
        <f>SUM(BB229:BB250)</f>
        <v>0</v>
      </c>
      <c r="BC251" s="171">
        <f>SUM(BC229:BC250)</f>
        <v>0</v>
      </c>
      <c r="BD251" s="171">
        <f>SUM(BD229:BD250)</f>
        <v>0</v>
      </c>
      <c r="BE251" s="171">
        <f>SUM(BE229:BE250)</f>
        <v>0</v>
      </c>
    </row>
    <row r="252" spans="1:104" x14ac:dyDescent="0.2">
      <c r="A252" s="144" t="s">
        <v>74</v>
      </c>
      <c r="B252" s="145" t="s">
        <v>402</v>
      </c>
      <c r="C252" s="146" t="s">
        <v>403</v>
      </c>
      <c r="D252" s="147"/>
      <c r="E252" s="148"/>
      <c r="F252" s="148"/>
      <c r="G252" s="149"/>
      <c r="O252" s="150">
        <v>1</v>
      </c>
    </row>
    <row r="253" spans="1:104" x14ac:dyDescent="0.2">
      <c r="A253" s="151">
        <v>87</v>
      </c>
      <c r="B253" s="152" t="s">
        <v>404</v>
      </c>
      <c r="C253" s="153" t="s">
        <v>405</v>
      </c>
      <c r="D253" s="154" t="s">
        <v>113</v>
      </c>
      <c r="E253" s="155">
        <v>11.363609800000001</v>
      </c>
      <c r="F253" s="183"/>
      <c r="G253" s="156">
        <f t="shared" ref="G253:G261" si="12">E253*F253</f>
        <v>0</v>
      </c>
      <c r="O253" s="150">
        <v>2</v>
      </c>
      <c r="AA253" s="131">
        <v>8</v>
      </c>
      <c r="AB253" s="131">
        <v>0</v>
      </c>
      <c r="AC253" s="131">
        <v>3</v>
      </c>
      <c r="AZ253" s="131">
        <v>4</v>
      </c>
      <c r="BA253" s="131">
        <f t="shared" ref="BA253:BA261" si="13">IF(AZ253=1,G253,0)</f>
        <v>0</v>
      </c>
      <c r="BB253" s="131">
        <f t="shared" ref="BB253:BB261" si="14">IF(AZ253=2,G253,0)</f>
        <v>0</v>
      </c>
      <c r="BC253" s="131">
        <f t="shared" ref="BC253:BC261" si="15">IF(AZ253=3,G253,0)</f>
        <v>0</v>
      </c>
      <c r="BD253" s="131">
        <f t="shared" ref="BD253:BD261" si="16">IF(AZ253=4,G253,0)</f>
        <v>0</v>
      </c>
      <c r="BE253" s="131">
        <f t="shared" ref="BE253:BE261" si="17">IF(AZ253=5,G253,0)</f>
        <v>0</v>
      </c>
      <c r="CA253" s="157">
        <v>8</v>
      </c>
      <c r="CB253" s="157">
        <v>0</v>
      </c>
      <c r="CZ253" s="131">
        <v>0</v>
      </c>
    </row>
    <row r="254" spans="1:104" x14ac:dyDescent="0.2">
      <c r="A254" s="151">
        <v>88</v>
      </c>
      <c r="B254" s="152" t="s">
        <v>406</v>
      </c>
      <c r="C254" s="153" t="s">
        <v>407</v>
      </c>
      <c r="D254" s="154" t="s">
        <v>113</v>
      </c>
      <c r="E254" s="155">
        <v>11.363609800000001</v>
      </c>
      <c r="F254" s="183"/>
      <c r="G254" s="156">
        <f t="shared" si="12"/>
        <v>0</v>
      </c>
      <c r="O254" s="150">
        <v>2</v>
      </c>
      <c r="AA254" s="131">
        <v>8</v>
      </c>
      <c r="AB254" s="131">
        <v>0</v>
      </c>
      <c r="AC254" s="131">
        <v>3</v>
      </c>
      <c r="AZ254" s="131">
        <v>4</v>
      </c>
      <c r="BA254" s="131">
        <f t="shared" si="13"/>
        <v>0</v>
      </c>
      <c r="BB254" s="131">
        <f t="shared" si="14"/>
        <v>0</v>
      </c>
      <c r="BC254" s="131">
        <f t="shared" si="15"/>
        <v>0</v>
      </c>
      <c r="BD254" s="131">
        <f t="shared" si="16"/>
        <v>0</v>
      </c>
      <c r="BE254" s="131">
        <f t="shared" si="17"/>
        <v>0</v>
      </c>
      <c r="CA254" s="157">
        <v>8</v>
      </c>
      <c r="CB254" s="157">
        <v>0</v>
      </c>
      <c r="CZ254" s="131">
        <v>0</v>
      </c>
    </row>
    <row r="255" spans="1:104" x14ac:dyDescent="0.2">
      <c r="A255" s="151">
        <v>89</v>
      </c>
      <c r="B255" s="152" t="s">
        <v>408</v>
      </c>
      <c r="C255" s="153" t="s">
        <v>409</v>
      </c>
      <c r="D255" s="154" t="s">
        <v>113</v>
      </c>
      <c r="E255" s="155">
        <v>11.363609800000001</v>
      </c>
      <c r="F255" s="183"/>
      <c r="G255" s="156">
        <f t="shared" si="12"/>
        <v>0</v>
      </c>
      <c r="O255" s="150">
        <v>2</v>
      </c>
      <c r="AA255" s="131">
        <v>8</v>
      </c>
      <c r="AB255" s="131">
        <v>0</v>
      </c>
      <c r="AC255" s="131">
        <v>3</v>
      </c>
      <c r="AZ255" s="131">
        <v>4</v>
      </c>
      <c r="BA255" s="131">
        <f t="shared" si="13"/>
        <v>0</v>
      </c>
      <c r="BB255" s="131">
        <f t="shared" si="14"/>
        <v>0</v>
      </c>
      <c r="BC255" s="131">
        <f t="shared" si="15"/>
        <v>0</v>
      </c>
      <c r="BD255" s="131">
        <f t="shared" si="16"/>
        <v>0</v>
      </c>
      <c r="BE255" s="131">
        <f t="shared" si="17"/>
        <v>0</v>
      </c>
      <c r="CA255" s="157">
        <v>8</v>
      </c>
      <c r="CB255" s="157">
        <v>0</v>
      </c>
      <c r="CZ255" s="131">
        <v>0</v>
      </c>
    </row>
    <row r="256" spans="1:104" x14ac:dyDescent="0.2">
      <c r="A256" s="151">
        <v>90</v>
      </c>
      <c r="B256" s="152" t="s">
        <v>410</v>
      </c>
      <c r="C256" s="153" t="s">
        <v>411</v>
      </c>
      <c r="D256" s="154" t="s">
        <v>113</v>
      </c>
      <c r="E256" s="155">
        <v>102.2724882</v>
      </c>
      <c r="F256" s="183"/>
      <c r="G256" s="156">
        <f t="shared" si="12"/>
        <v>0</v>
      </c>
      <c r="O256" s="150">
        <v>2</v>
      </c>
      <c r="AA256" s="131">
        <v>8</v>
      </c>
      <c r="AB256" s="131">
        <v>0</v>
      </c>
      <c r="AC256" s="131">
        <v>3</v>
      </c>
      <c r="AZ256" s="131">
        <v>4</v>
      </c>
      <c r="BA256" s="131">
        <f t="shared" si="13"/>
        <v>0</v>
      </c>
      <c r="BB256" s="131">
        <f t="shared" si="14"/>
        <v>0</v>
      </c>
      <c r="BC256" s="131">
        <f t="shared" si="15"/>
        <v>0</v>
      </c>
      <c r="BD256" s="131">
        <f t="shared" si="16"/>
        <v>0</v>
      </c>
      <c r="BE256" s="131">
        <f t="shared" si="17"/>
        <v>0</v>
      </c>
      <c r="CA256" s="157">
        <v>8</v>
      </c>
      <c r="CB256" s="157">
        <v>0</v>
      </c>
      <c r="CZ256" s="131">
        <v>0</v>
      </c>
    </row>
    <row r="257" spans="1:104" x14ac:dyDescent="0.2">
      <c r="A257" s="151">
        <v>91</v>
      </c>
      <c r="B257" s="152" t="s">
        <v>412</v>
      </c>
      <c r="C257" s="153" t="s">
        <v>413</v>
      </c>
      <c r="D257" s="154" t="s">
        <v>113</v>
      </c>
      <c r="E257" s="155">
        <v>11.363609800000001</v>
      </c>
      <c r="F257" s="183"/>
      <c r="G257" s="156">
        <f t="shared" si="12"/>
        <v>0</v>
      </c>
      <c r="O257" s="150">
        <v>2</v>
      </c>
      <c r="AA257" s="131">
        <v>8</v>
      </c>
      <c r="AB257" s="131">
        <v>0</v>
      </c>
      <c r="AC257" s="131">
        <v>3</v>
      </c>
      <c r="AZ257" s="131">
        <v>4</v>
      </c>
      <c r="BA257" s="131">
        <f t="shared" si="13"/>
        <v>0</v>
      </c>
      <c r="BB257" s="131">
        <f t="shared" si="14"/>
        <v>0</v>
      </c>
      <c r="BC257" s="131">
        <f t="shared" si="15"/>
        <v>0</v>
      </c>
      <c r="BD257" s="131">
        <f t="shared" si="16"/>
        <v>0</v>
      </c>
      <c r="BE257" s="131">
        <f t="shared" si="17"/>
        <v>0</v>
      </c>
      <c r="CA257" s="157">
        <v>8</v>
      </c>
      <c r="CB257" s="157">
        <v>0</v>
      </c>
      <c r="CZ257" s="131">
        <v>0</v>
      </c>
    </row>
    <row r="258" spans="1:104" x14ac:dyDescent="0.2">
      <c r="A258" s="151">
        <v>92</v>
      </c>
      <c r="B258" s="152" t="s">
        <v>414</v>
      </c>
      <c r="C258" s="153" t="s">
        <v>415</v>
      </c>
      <c r="D258" s="154" t="s">
        <v>113</v>
      </c>
      <c r="E258" s="155">
        <v>34.090829399999997</v>
      </c>
      <c r="F258" s="183"/>
      <c r="G258" s="156">
        <f t="shared" si="12"/>
        <v>0</v>
      </c>
      <c r="O258" s="150">
        <v>2</v>
      </c>
      <c r="AA258" s="131">
        <v>8</v>
      </c>
      <c r="AB258" s="131">
        <v>0</v>
      </c>
      <c r="AC258" s="131">
        <v>3</v>
      </c>
      <c r="AZ258" s="131">
        <v>4</v>
      </c>
      <c r="BA258" s="131">
        <f t="shared" si="13"/>
        <v>0</v>
      </c>
      <c r="BB258" s="131">
        <f t="shared" si="14"/>
        <v>0</v>
      </c>
      <c r="BC258" s="131">
        <f t="shared" si="15"/>
        <v>0</v>
      </c>
      <c r="BD258" s="131">
        <f t="shared" si="16"/>
        <v>0</v>
      </c>
      <c r="BE258" s="131">
        <f t="shared" si="17"/>
        <v>0</v>
      </c>
      <c r="CA258" s="157">
        <v>8</v>
      </c>
      <c r="CB258" s="157">
        <v>0</v>
      </c>
      <c r="CZ258" s="131">
        <v>0</v>
      </c>
    </row>
    <row r="259" spans="1:104" x14ac:dyDescent="0.2">
      <c r="A259" s="151">
        <v>93</v>
      </c>
      <c r="B259" s="152" t="s">
        <v>416</v>
      </c>
      <c r="C259" s="153" t="s">
        <v>417</v>
      </c>
      <c r="D259" s="154" t="s">
        <v>113</v>
      </c>
      <c r="E259" s="155">
        <v>11.363609800000001</v>
      </c>
      <c r="F259" s="183"/>
      <c r="G259" s="156">
        <f t="shared" si="12"/>
        <v>0</v>
      </c>
      <c r="O259" s="150">
        <v>2</v>
      </c>
      <c r="AA259" s="131">
        <v>8</v>
      </c>
      <c r="AB259" s="131">
        <v>0</v>
      </c>
      <c r="AC259" s="131">
        <v>3</v>
      </c>
      <c r="AZ259" s="131">
        <v>4</v>
      </c>
      <c r="BA259" s="131">
        <f t="shared" si="13"/>
        <v>0</v>
      </c>
      <c r="BB259" s="131">
        <f t="shared" si="14"/>
        <v>0</v>
      </c>
      <c r="BC259" s="131">
        <f t="shared" si="15"/>
        <v>0</v>
      </c>
      <c r="BD259" s="131">
        <f t="shared" si="16"/>
        <v>0</v>
      </c>
      <c r="BE259" s="131">
        <f t="shared" si="17"/>
        <v>0</v>
      </c>
      <c r="CA259" s="157">
        <v>8</v>
      </c>
      <c r="CB259" s="157">
        <v>0</v>
      </c>
      <c r="CZ259" s="131">
        <v>0</v>
      </c>
    </row>
    <row r="260" spans="1:104" x14ac:dyDescent="0.2">
      <c r="A260" s="151">
        <v>94</v>
      </c>
      <c r="B260" s="152" t="s">
        <v>418</v>
      </c>
      <c r="C260" s="153" t="s">
        <v>419</v>
      </c>
      <c r="D260" s="154" t="s">
        <v>113</v>
      </c>
      <c r="E260" s="155">
        <v>11.363609800000001</v>
      </c>
      <c r="F260" s="183"/>
      <c r="G260" s="156">
        <f t="shared" si="12"/>
        <v>0</v>
      </c>
      <c r="O260" s="150">
        <v>2</v>
      </c>
      <c r="AA260" s="131">
        <v>8</v>
      </c>
      <c r="AB260" s="131">
        <v>0</v>
      </c>
      <c r="AC260" s="131">
        <v>3</v>
      </c>
      <c r="AZ260" s="131">
        <v>4</v>
      </c>
      <c r="BA260" s="131">
        <f t="shared" si="13"/>
        <v>0</v>
      </c>
      <c r="BB260" s="131">
        <f t="shared" si="14"/>
        <v>0</v>
      </c>
      <c r="BC260" s="131">
        <f t="shared" si="15"/>
        <v>0</v>
      </c>
      <c r="BD260" s="131">
        <f t="shared" si="16"/>
        <v>0</v>
      </c>
      <c r="BE260" s="131">
        <f t="shared" si="17"/>
        <v>0</v>
      </c>
      <c r="CA260" s="157">
        <v>8</v>
      </c>
      <c r="CB260" s="157">
        <v>0</v>
      </c>
      <c r="CZ260" s="131">
        <v>0</v>
      </c>
    </row>
    <row r="261" spans="1:104" x14ac:dyDescent="0.2">
      <c r="A261" s="151">
        <v>95</v>
      </c>
      <c r="B261" s="152" t="s">
        <v>420</v>
      </c>
      <c r="C261" s="153" t="s">
        <v>421</v>
      </c>
      <c r="D261" s="154" t="s">
        <v>113</v>
      </c>
      <c r="E261" s="155">
        <v>11.363609800000001</v>
      </c>
      <c r="F261" s="183"/>
      <c r="G261" s="156">
        <f t="shared" si="12"/>
        <v>0</v>
      </c>
      <c r="O261" s="150">
        <v>2</v>
      </c>
      <c r="AA261" s="131">
        <v>8</v>
      </c>
      <c r="AB261" s="131">
        <v>0</v>
      </c>
      <c r="AC261" s="131">
        <v>3</v>
      </c>
      <c r="AZ261" s="131">
        <v>4</v>
      </c>
      <c r="BA261" s="131">
        <f t="shared" si="13"/>
        <v>0</v>
      </c>
      <c r="BB261" s="131">
        <f t="shared" si="14"/>
        <v>0</v>
      </c>
      <c r="BC261" s="131">
        <f t="shared" si="15"/>
        <v>0</v>
      </c>
      <c r="BD261" s="131">
        <f t="shared" si="16"/>
        <v>0</v>
      </c>
      <c r="BE261" s="131">
        <f t="shared" si="17"/>
        <v>0</v>
      </c>
      <c r="CA261" s="157">
        <v>8</v>
      </c>
      <c r="CB261" s="157">
        <v>0</v>
      </c>
      <c r="CZ261" s="131">
        <v>0</v>
      </c>
    </row>
    <row r="262" spans="1:104" x14ac:dyDescent="0.2">
      <c r="A262" s="164"/>
      <c r="B262" s="165" t="s">
        <v>75</v>
      </c>
      <c r="C262" s="166" t="str">
        <f>CONCATENATE(B252," ",C252)</f>
        <v>D96 Přesuny suti a vybouraných hmot</v>
      </c>
      <c r="D262" s="167"/>
      <c r="E262" s="168"/>
      <c r="F262" s="169"/>
      <c r="G262" s="170">
        <f>SUM(G252:G261)</f>
        <v>0</v>
      </c>
      <c r="O262" s="150">
        <v>4</v>
      </c>
      <c r="BA262" s="171">
        <f>SUM(BA252:BA261)</f>
        <v>0</v>
      </c>
      <c r="BB262" s="171">
        <f>SUM(BB252:BB261)</f>
        <v>0</v>
      </c>
      <c r="BC262" s="171">
        <f>SUM(BC252:BC261)</f>
        <v>0</v>
      </c>
      <c r="BD262" s="171">
        <f>SUM(BD252:BD261)</f>
        <v>0</v>
      </c>
      <c r="BE262" s="171">
        <f>SUM(BE252:BE261)</f>
        <v>0</v>
      </c>
    </row>
    <row r="263" spans="1:104" x14ac:dyDescent="0.2">
      <c r="A263" s="144" t="s">
        <v>74</v>
      </c>
      <c r="B263" s="145" t="s">
        <v>422</v>
      </c>
      <c r="C263" s="146" t="s">
        <v>423</v>
      </c>
      <c r="D263" s="147"/>
      <c r="E263" s="148"/>
      <c r="F263" s="148"/>
      <c r="G263" s="149"/>
      <c r="O263" s="150">
        <v>1</v>
      </c>
    </row>
    <row r="264" spans="1:104" x14ac:dyDescent="0.2">
      <c r="A264" s="151">
        <v>96</v>
      </c>
      <c r="B264" s="152" t="s">
        <v>424</v>
      </c>
      <c r="C264" s="153" t="s">
        <v>425</v>
      </c>
      <c r="D264" s="154" t="s">
        <v>426</v>
      </c>
      <c r="E264" s="155">
        <v>1</v>
      </c>
      <c r="F264" s="183">
        <v>0</v>
      </c>
      <c r="G264" s="156">
        <f>E264*F264</f>
        <v>0</v>
      </c>
      <c r="O264" s="150">
        <v>2</v>
      </c>
      <c r="AA264" s="131">
        <v>12</v>
      </c>
      <c r="AB264" s="131">
        <v>0</v>
      </c>
      <c r="AC264" s="131">
        <v>83</v>
      </c>
      <c r="AZ264" s="131">
        <v>4</v>
      </c>
      <c r="BA264" s="131">
        <f>IF(AZ264=1,G264,0)</f>
        <v>0</v>
      </c>
      <c r="BB264" s="131">
        <f>IF(AZ264=2,G264,0)</f>
        <v>0</v>
      </c>
      <c r="BC264" s="131">
        <f>IF(AZ264=3,G264,0)</f>
        <v>0</v>
      </c>
      <c r="BD264" s="131">
        <f>IF(AZ264=4,G264,0)</f>
        <v>0</v>
      </c>
      <c r="BE264" s="131">
        <f>IF(AZ264=5,G264,0)</f>
        <v>0</v>
      </c>
      <c r="CA264" s="157">
        <v>12</v>
      </c>
      <c r="CB264" s="157">
        <v>0</v>
      </c>
      <c r="CZ264" s="131">
        <v>0</v>
      </c>
    </row>
    <row r="265" spans="1:104" x14ac:dyDescent="0.2">
      <c r="A265" s="158"/>
      <c r="B265" s="160"/>
      <c r="C265" s="206" t="s">
        <v>427</v>
      </c>
      <c r="D265" s="207"/>
      <c r="E265" s="161">
        <v>1</v>
      </c>
      <c r="F265" s="162"/>
      <c r="G265" s="163"/>
      <c r="M265" s="159" t="s">
        <v>427</v>
      </c>
      <c r="O265" s="150"/>
    </row>
    <row r="266" spans="1:104" x14ac:dyDescent="0.2">
      <c r="A266" s="164"/>
      <c r="B266" s="165" t="s">
        <v>75</v>
      </c>
      <c r="C266" s="166" t="str">
        <f>CONCATENATE(B263," ",C263)</f>
        <v>M21 Elektromontáže</v>
      </c>
      <c r="D266" s="167"/>
      <c r="E266" s="168"/>
      <c r="F266" s="169"/>
      <c r="G266" s="170">
        <f>SUM(G263:G265)</f>
        <v>0</v>
      </c>
      <c r="O266" s="150">
        <v>4</v>
      </c>
      <c r="BA266" s="171">
        <f>SUM(BA263:BA265)</f>
        <v>0</v>
      </c>
      <c r="BB266" s="171">
        <f>SUM(BB263:BB265)</f>
        <v>0</v>
      </c>
      <c r="BC266" s="171">
        <f>SUM(BC263:BC265)</f>
        <v>0</v>
      </c>
      <c r="BD266" s="171">
        <f>SUM(BD263:BD265)</f>
        <v>0</v>
      </c>
      <c r="BE266" s="171">
        <f>SUM(BE263:BE265)</f>
        <v>0</v>
      </c>
    </row>
    <row r="267" spans="1:104" x14ac:dyDescent="0.2">
      <c r="E267" s="131"/>
    </row>
    <row r="268" spans="1:104" x14ac:dyDescent="0.2">
      <c r="E268" s="131"/>
    </row>
    <row r="269" spans="1:104" x14ac:dyDescent="0.2">
      <c r="E269" s="131"/>
    </row>
    <row r="270" spans="1:104" x14ac:dyDescent="0.2">
      <c r="E270" s="131"/>
    </row>
    <row r="271" spans="1:104" x14ac:dyDescent="0.2">
      <c r="E271" s="131"/>
    </row>
    <row r="272" spans="1:104" x14ac:dyDescent="0.2">
      <c r="E272" s="131"/>
    </row>
    <row r="273" spans="5:5" x14ac:dyDescent="0.2">
      <c r="E273" s="131"/>
    </row>
    <row r="274" spans="5:5" x14ac:dyDescent="0.2">
      <c r="E274" s="131"/>
    </row>
    <row r="275" spans="5:5" x14ac:dyDescent="0.2">
      <c r="E275" s="131"/>
    </row>
    <row r="276" spans="5:5" x14ac:dyDescent="0.2">
      <c r="E276" s="131"/>
    </row>
    <row r="277" spans="5:5" x14ac:dyDescent="0.2">
      <c r="E277" s="131"/>
    </row>
    <row r="278" spans="5:5" x14ac:dyDescent="0.2">
      <c r="E278" s="131"/>
    </row>
    <row r="279" spans="5:5" x14ac:dyDescent="0.2">
      <c r="E279" s="131"/>
    </row>
    <row r="280" spans="5:5" x14ac:dyDescent="0.2">
      <c r="E280" s="131"/>
    </row>
    <row r="281" spans="5:5" x14ac:dyDescent="0.2">
      <c r="E281" s="131"/>
    </row>
    <row r="282" spans="5:5" x14ac:dyDescent="0.2">
      <c r="E282" s="131"/>
    </row>
    <row r="283" spans="5:5" x14ac:dyDescent="0.2">
      <c r="E283" s="131"/>
    </row>
    <row r="284" spans="5:5" x14ac:dyDescent="0.2">
      <c r="E284" s="131"/>
    </row>
    <row r="285" spans="5:5" x14ac:dyDescent="0.2">
      <c r="E285" s="131"/>
    </row>
    <row r="286" spans="5:5" x14ac:dyDescent="0.2">
      <c r="E286" s="131"/>
    </row>
    <row r="287" spans="5:5" x14ac:dyDescent="0.2">
      <c r="E287" s="131"/>
    </row>
    <row r="288" spans="5:5" x14ac:dyDescent="0.2">
      <c r="E288" s="131"/>
    </row>
    <row r="289" spans="5:5" x14ac:dyDescent="0.2">
      <c r="E289" s="131"/>
    </row>
    <row r="290" spans="5:5" x14ac:dyDescent="0.2">
      <c r="E290" s="131"/>
    </row>
    <row r="291" spans="5:5" x14ac:dyDescent="0.2">
      <c r="E291" s="131"/>
    </row>
    <row r="292" spans="5:5" x14ac:dyDescent="0.2">
      <c r="E292" s="131"/>
    </row>
    <row r="293" spans="5:5" x14ac:dyDescent="0.2">
      <c r="E293" s="131"/>
    </row>
    <row r="294" spans="5:5" x14ac:dyDescent="0.2">
      <c r="E294" s="131"/>
    </row>
    <row r="295" spans="5:5" x14ac:dyDescent="0.2">
      <c r="E295" s="131"/>
    </row>
    <row r="296" spans="5:5" x14ac:dyDescent="0.2">
      <c r="E296" s="131"/>
    </row>
    <row r="297" spans="5:5" x14ac:dyDescent="0.2">
      <c r="E297" s="131"/>
    </row>
    <row r="298" spans="5:5" x14ac:dyDescent="0.2">
      <c r="E298" s="131"/>
    </row>
    <row r="299" spans="5:5" x14ac:dyDescent="0.2">
      <c r="E299" s="131"/>
    </row>
    <row r="300" spans="5:5" x14ac:dyDescent="0.2">
      <c r="E300" s="131"/>
    </row>
    <row r="301" spans="5:5" x14ac:dyDescent="0.2">
      <c r="E301" s="131"/>
    </row>
    <row r="302" spans="5:5" x14ac:dyDescent="0.2">
      <c r="E302" s="131"/>
    </row>
    <row r="303" spans="5:5" x14ac:dyDescent="0.2">
      <c r="E303" s="131"/>
    </row>
    <row r="304" spans="5:5" x14ac:dyDescent="0.2">
      <c r="E304" s="131"/>
    </row>
    <row r="305" spans="5:5" x14ac:dyDescent="0.2">
      <c r="E305" s="131"/>
    </row>
    <row r="306" spans="5:5" x14ac:dyDescent="0.2">
      <c r="E306" s="131"/>
    </row>
    <row r="307" spans="5:5" x14ac:dyDescent="0.2">
      <c r="E307" s="131"/>
    </row>
    <row r="308" spans="5:5" x14ac:dyDescent="0.2">
      <c r="E308" s="131"/>
    </row>
    <row r="309" spans="5:5" x14ac:dyDescent="0.2">
      <c r="E309" s="131"/>
    </row>
    <row r="310" spans="5:5" x14ac:dyDescent="0.2">
      <c r="E310" s="131"/>
    </row>
    <row r="311" spans="5:5" x14ac:dyDescent="0.2">
      <c r="E311" s="131"/>
    </row>
    <row r="312" spans="5:5" x14ac:dyDescent="0.2">
      <c r="E312" s="131"/>
    </row>
    <row r="313" spans="5:5" x14ac:dyDescent="0.2">
      <c r="E313" s="131"/>
    </row>
    <row r="314" spans="5:5" x14ac:dyDescent="0.2">
      <c r="E314" s="131"/>
    </row>
    <row r="315" spans="5:5" x14ac:dyDescent="0.2">
      <c r="E315" s="131"/>
    </row>
    <row r="316" spans="5:5" x14ac:dyDescent="0.2">
      <c r="E316" s="131"/>
    </row>
    <row r="317" spans="5:5" x14ac:dyDescent="0.2">
      <c r="E317" s="131"/>
    </row>
    <row r="318" spans="5:5" x14ac:dyDescent="0.2">
      <c r="E318" s="131"/>
    </row>
    <row r="319" spans="5:5" x14ac:dyDescent="0.2">
      <c r="E319" s="131"/>
    </row>
    <row r="320" spans="5:5" x14ac:dyDescent="0.2">
      <c r="E320" s="131"/>
    </row>
    <row r="321" spans="1:7" x14ac:dyDescent="0.2">
      <c r="E321" s="131"/>
    </row>
    <row r="322" spans="1:7" x14ac:dyDescent="0.2">
      <c r="E322" s="131"/>
    </row>
    <row r="323" spans="1:7" x14ac:dyDescent="0.2">
      <c r="E323" s="131"/>
    </row>
    <row r="324" spans="1:7" x14ac:dyDescent="0.2">
      <c r="E324" s="131"/>
    </row>
    <row r="325" spans="1:7" x14ac:dyDescent="0.2">
      <c r="A325" s="172"/>
      <c r="B325" s="172"/>
    </row>
    <row r="326" spans="1:7" x14ac:dyDescent="0.2">
      <c r="C326" s="174"/>
      <c r="D326" s="174"/>
      <c r="E326" s="175"/>
      <c r="F326" s="174"/>
      <c r="G326" s="176"/>
    </row>
    <row r="327" spans="1:7" x14ac:dyDescent="0.2">
      <c r="A327" s="172"/>
      <c r="B327" s="172"/>
    </row>
  </sheetData>
  <mergeCells count="128">
    <mergeCell ref="C14:D14"/>
    <mergeCell ref="C15:D15"/>
    <mergeCell ref="C17:D17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2:D12"/>
    <mergeCell ref="C13:D13"/>
    <mergeCell ref="C29:D29"/>
    <mergeCell ref="C30:D30"/>
    <mergeCell ref="C33:D33"/>
    <mergeCell ref="C34:D34"/>
    <mergeCell ref="C35:D35"/>
    <mergeCell ref="C36:D36"/>
    <mergeCell ref="C22:D22"/>
    <mergeCell ref="C23:D23"/>
    <mergeCell ref="C24:D24"/>
    <mergeCell ref="C25:D25"/>
    <mergeCell ref="C27:D27"/>
    <mergeCell ref="C28:D28"/>
    <mergeCell ref="C55:D55"/>
    <mergeCell ref="C60:D60"/>
    <mergeCell ref="C61:D61"/>
    <mergeCell ref="C45:D45"/>
    <mergeCell ref="C46:D46"/>
    <mergeCell ref="C47:D47"/>
    <mergeCell ref="C51:D51"/>
    <mergeCell ref="C38:D38"/>
    <mergeCell ref="C39:D39"/>
    <mergeCell ref="C40:D40"/>
    <mergeCell ref="C41:D41"/>
    <mergeCell ref="C43:D43"/>
    <mergeCell ref="C44:D44"/>
    <mergeCell ref="C86:D86"/>
    <mergeCell ref="C90:D90"/>
    <mergeCell ref="C93:D93"/>
    <mergeCell ref="C76:D76"/>
    <mergeCell ref="C77:D77"/>
    <mergeCell ref="C78:D78"/>
    <mergeCell ref="C80:D80"/>
    <mergeCell ref="C81:D81"/>
    <mergeCell ref="C65:D65"/>
    <mergeCell ref="C67:D67"/>
    <mergeCell ref="C70:D70"/>
    <mergeCell ref="C71:D71"/>
    <mergeCell ref="C72:D72"/>
    <mergeCell ref="C73:D73"/>
    <mergeCell ref="C74:D74"/>
    <mergeCell ref="C105:D105"/>
    <mergeCell ref="C106:D106"/>
    <mergeCell ref="C107:D107"/>
    <mergeCell ref="C108:D108"/>
    <mergeCell ref="C109:D109"/>
    <mergeCell ref="C111:D111"/>
    <mergeCell ref="C113:D113"/>
    <mergeCell ref="C114:D114"/>
    <mergeCell ref="C97:D97"/>
    <mergeCell ref="C101:D101"/>
    <mergeCell ref="C141:D141"/>
    <mergeCell ref="C143:D143"/>
    <mergeCell ref="C145:D145"/>
    <mergeCell ref="C147:D147"/>
    <mergeCell ref="C115:D115"/>
    <mergeCell ref="C116:D116"/>
    <mergeCell ref="C118:D118"/>
    <mergeCell ref="C120:D120"/>
    <mergeCell ref="C124:D124"/>
    <mergeCell ref="C125:D125"/>
    <mergeCell ref="C179:D179"/>
    <mergeCell ref="C180:D180"/>
    <mergeCell ref="C182:D182"/>
    <mergeCell ref="C183:D183"/>
    <mergeCell ref="C184:D184"/>
    <mergeCell ref="C186:D186"/>
    <mergeCell ref="C187:D187"/>
    <mergeCell ref="C190:D190"/>
    <mergeCell ref="C157:D157"/>
    <mergeCell ref="C159:D159"/>
    <mergeCell ref="C160:D160"/>
    <mergeCell ref="C165:D165"/>
    <mergeCell ref="C166:D166"/>
    <mergeCell ref="C167:D167"/>
    <mergeCell ref="C173:D173"/>
    <mergeCell ref="C174:D174"/>
    <mergeCell ref="C217:D217"/>
    <mergeCell ref="C218:D218"/>
    <mergeCell ref="C201:D201"/>
    <mergeCell ref="C203:D203"/>
    <mergeCell ref="C205:D205"/>
    <mergeCell ref="C207:D207"/>
    <mergeCell ref="C209:D209"/>
    <mergeCell ref="C210:D210"/>
    <mergeCell ref="C192:D192"/>
    <mergeCell ref="C193:D193"/>
    <mergeCell ref="C195:D195"/>
    <mergeCell ref="C196:D196"/>
    <mergeCell ref="C197:D197"/>
    <mergeCell ref="C199:D199"/>
    <mergeCell ref="C265:D265"/>
    <mergeCell ref="C69:D69"/>
    <mergeCell ref="C245:D245"/>
    <mergeCell ref="C246:D246"/>
    <mergeCell ref="C247:D247"/>
    <mergeCell ref="C248:D248"/>
    <mergeCell ref="C249:D249"/>
    <mergeCell ref="C250:D250"/>
    <mergeCell ref="C239:D239"/>
    <mergeCell ref="C240:D240"/>
    <mergeCell ref="C241:D241"/>
    <mergeCell ref="C242:D242"/>
    <mergeCell ref="C243:D243"/>
    <mergeCell ref="C244:D244"/>
    <mergeCell ref="C224:D224"/>
    <mergeCell ref="C226:D226"/>
    <mergeCell ref="C231:D231"/>
    <mergeCell ref="C232:D232"/>
    <mergeCell ref="C234:D234"/>
    <mergeCell ref="C238:D238"/>
    <mergeCell ref="C211:D211"/>
    <mergeCell ref="C212:D212"/>
    <mergeCell ref="C214:D214"/>
    <mergeCell ref="C215:D2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Josef Vinkler</cp:lastModifiedBy>
  <dcterms:created xsi:type="dcterms:W3CDTF">2025-03-27T14:21:54Z</dcterms:created>
  <dcterms:modified xsi:type="dcterms:W3CDTF">2025-04-28T10:24:23Z</dcterms:modified>
</cp:coreProperties>
</file>