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30" windowWidth="25440" windowHeight="7275" activeTab="0"/>
  </bookViews>
  <sheets>
    <sheet name="Rekapitulace" sheetId="1" r:id="rId1"/>
    <sheet name="Rozpočet" sheetId="2" r:id="rId2"/>
    <sheet name="Parametry" sheetId="3" r:id="rId3"/>
  </sheets>
  <definedNames>
    <definedName name="_xlnm.Print_Titles" localSheetId="1">'Rozpočet'!$1:$1</definedName>
    <definedName name="_xlnm.Print_Area" localSheetId="0">'Rekapitulace'!$A$1:$C$34</definedName>
    <definedName name="_xlnm.Print_Area" localSheetId="1">'Rozpočet'!$A$1:$I$73</definedName>
  </definedNames>
  <calcPr fullCalcOnLoad="1"/>
</workbook>
</file>

<file path=xl/sharedStrings.xml><?xml version="1.0" encoding="utf-8"?>
<sst xmlns="http://schemas.openxmlformats.org/spreadsheetml/2006/main" count="240" uniqueCount="153">
  <si>
    <t>Název</t>
  </si>
  <si>
    <t>Hodnota</t>
  </si>
  <si>
    <t>Nadpis rekapitulace</t>
  </si>
  <si>
    <t>Seznam prací a dodávek vzduchotechnických zařízení</t>
  </si>
  <si>
    <t>Akce</t>
  </si>
  <si>
    <t>Projekt</t>
  </si>
  <si>
    <t>Vzduchotechnika</t>
  </si>
  <si>
    <t>Investor</t>
  </si>
  <si>
    <t/>
  </si>
  <si>
    <t>Z. č.</t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</si>
  <si>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</si>
  <si>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</si>
  <si>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</si>
  <si>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</si>
  <si>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</si>
  <si>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</si>
  <si>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</si>
  <si>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</si>
  <si>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</si>
  <si>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%</t>
  </si>
  <si>
    <t>Cena přesunu 1 kg</t>
  </si>
  <si>
    <t>PPV %</t>
  </si>
  <si>
    <t>Zednické výpomoci %</t>
  </si>
  <si>
    <t>Komplexní zkoušky %</t>
  </si>
  <si>
    <t>GZS %</t>
  </si>
  <si>
    <t>Provozní vlivy %</t>
  </si>
  <si>
    <t>Kompletační činnost - a</t>
  </si>
  <si>
    <t>Kompletační činnost - b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</si>
  <si>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</si>
  <si>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</si>
  <si>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</si>
  <si>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</si>
  <si>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</si>
  <si>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</si>
  <si>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</si>
  <si>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15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</si>
  <si>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</si>
  <si>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</si>
  <si>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</si>
  <si>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</si>
  <si>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</si>
  <si>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</si>
  <si>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</si>
  <si>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Zařízení 1 - Doplnění jednotky GEA chladičem</t>
  </si>
  <si>
    <t>1-01</t>
  </si>
  <si>
    <t>W060C850401X1XA</t>
  </si>
  <si>
    <t>ks</t>
  </si>
  <si>
    <t>Kondenzační jednotka</t>
  </si>
  <si>
    <t>1-02</t>
  </si>
  <si>
    <t>Chladící výkon 9,2 / 23 / 25,3 kW</t>
  </si>
  <si>
    <t>Topný výkon   10,7 / 27 / 29,7 kW</t>
  </si>
  <si>
    <t>El.příkon 8,19 / 8,31 kW - 400 V</t>
  </si>
  <si>
    <t>provozní proud 13,5 / 13,6 A  CYKY 5Cx2,5</t>
  </si>
  <si>
    <t>připojovací potrubí chladiva 12,7 / 22,2</t>
  </si>
  <si>
    <t>Připojovací rozhraní</t>
  </si>
  <si>
    <t>1-03</t>
  </si>
  <si>
    <t>Potrubí chladiva 12,7/22,2 včetně řídícího kabelu a izolace</t>
  </si>
  <si>
    <t>bm</t>
  </si>
  <si>
    <t>kg</t>
  </si>
  <si>
    <t>1-04</t>
  </si>
  <si>
    <t>Potrubí odvodu kondenzátu</t>
  </si>
  <si>
    <t>Zařízení 2 - Chlazení serveru pod podiem přednáškového sálu</t>
  </si>
  <si>
    <t>Split systém SkyAir</t>
  </si>
  <si>
    <t>2-01</t>
  </si>
  <si>
    <t>2-02</t>
  </si>
  <si>
    <t>2-03</t>
  </si>
  <si>
    <t>2-04</t>
  </si>
  <si>
    <t>Společný montážní materiál - celkem</t>
  </si>
  <si>
    <t>Základní náklady</t>
  </si>
  <si>
    <t>Zařízení: Dodávka, Montáž</t>
  </si>
  <si>
    <t>Nátěry</t>
  </si>
  <si>
    <t>Vzduchotechnická zařízení celkem</t>
  </si>
  <si>
    <t>Dodávka celkem, Montážní náklady</t>
  </si>
  <si>
    <t>Hodinové zůčtovací sazby</t>
  </si>
  <si>
    <t>Lešení</t>
  </si>
  <si>
    <t>Izolace tepelné</t>
  </si>
  <si>
    <t>Izolace protipožární</t>
  </si>
  <si>
    <t>Izolace protihlukové</t>
  </si>
  <si>
    <t>Základní náklady celkem</t>
  </si>
  <si>
    <t>Vedlejší náklady</t>
  </si>
  <si>
    <t>Provozní vlivy 0,00% z montážních nákladů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</si>
  <si>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</si>
  <si>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</si>
  <si>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</si>
  <si>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</si>
  <si>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</si>
  <si>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</si>
  <si>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</si>
  <si>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Kondenzační jednotka, parametry</t>
  </si>
  <si>
    <t>Doplnění chladiva R410A - doplnit dle skutečnosti</t>
  </si>
  <si>
    <t>Vnitřní jednotka kanálová</t>
  </si>
  <si>
    <t>Chladící výkon     9,5 kW</t>
  </si>
  <si>
    <t>Topný výkon   10,8 kW</t>
  </si>
  <si>
    <t>vnitřní jednotka napájení 230V, doplnění materiálu</t>
  </si>
  <si>
    <t>Krycí mřížka 1250x200 bílá atyp</t>
  </si>
  <si>
    <t>Čerpadlo kondenzátu, 1ks</t>
  </si>
  <si>
    <t>Společný montážní materiál, zkoušky a zaregulování</t>
  </si>
  <si>
    <t>3-01</t>
  </si>
  <si>
    <t>Zkoušky a zaregulování</t>
  </si>
  <si>
    <t>Základní zkoušky jsou součástí  dokončení a předání díla. Zkoušky se dokladují formou písemného protokolu obsahující veškeré projektované, zkoušené a naměřené údaje.
Dva pracovníci á 6hod</t>
  </si>
  <si>
    <t>hod</t>
  </si>
  <si>
    <t>Obsah zkoušek:</t>
  </si>
  <si>
    <t>Zajištění podmínek pro montážní zkoušky</t>
  </si>
  <si>
    <t>-elektrické připojení hnacích agregátů zařízení</t>
  </si>
  <si>
    <t>-spuštění a vypojení zařízení oprávněným pracovníkem předmětné profese ustanoveným -objednatelem, a to v rozsahu potřebném pro provedení zkoušek</t>
  </si>
  <si>
    <t>-zabezpečení přístupnosti zařízení a regulačních prvků</t>
  </si>
  <si>
    <t>-elektrický příkon v rozsahu uvedeném v projektové dokumentaci</t>
  </si>
  <si>
    <t>1. Montážní zkoušky</t>
  </si>
  <si>
    <t>Kontrola kompletnosti zařízení podle PD včetně souvisejících profesí</t>
  </si>
  <si>
    <t>-blokování zařízení při kontrole opravách a údržbě</t>
  </si>
  <si>
    <t>-kontrola kompletnosti a úplnosti vnějších povrchových úprav zařízení a jeho části</t>
  </si>
  <si>
    <t>-kontrola montážně - údržbářských prostorů pro zařízení</t>
  </si>
  <si>
    <t>-kontrola provedení a úplnosti tepelných izolací</t>
  </si>
  <si>
    <t>-kontrola štítkových údajů zařízení a jeho části podle projektové dokumentace</t>
  </si>
  <si>
    <t>Jednotky</t>
  </si>
  <si>
    <t xml:space="preserve">-kontrola odstranění transportních aretací </t>
  </si>
  <si>
    <t xml:space="preserve">-kontrola volného otáčení rotujících části </t>
  </si>
  <si>
    <t>-kontrola dotáhnutí všech spojů</t>
  </si>
  <si>
    <t>-kontrola promazání ložisek a  stavu náplní mazadel všech mazaných části</t>
  </si>
  <si>
    <t>-kontrola stavu pružného uložení  (izolátorů chvění)</t>
  </si>
  <si>
    <t>2. Zkoušky chodu</t>
  </si>
  <si>
    <t>Ověření schopnosti dlouhodobého provozu zařízení</t>
  </si>
  <si>
    <t>Zkouškám předchází uvedení zařízení do provozu, nebo je jejich součástí.</t>
  </si>
  <si>
    <t>Zkouška se provádí dle dohodnutých kritérií – minimálně 48 hodin nepřetržitého chodu.</t>
  </si>
  <si>
    <t>Zaškolení obsluhy</t>
  </si>
  <si>
    <t>3-02</t>
  </si>
  <si>
    <t>Zaškolení obsluhy a údržby
Jeden pracovník 4hod</t>
  </si>
  <si>
    <t>-zaškolení pro ovládání zařízení</t>
  </si>
  <si>
    <t>-zaškolení  pro  údržbu zařízení</t>
  </si>
  <si>
    <t>- předání písemných pokynů a předpisů pro provoz zařízení, které dodává výrobce</t>
  </si>
  <si>
    <t>- vyhotovení protokolu o zaškolení obsluhy</t>
  </si>
  <si>
    <t>JAMU, Mozartova 647 /1, Brno, chlazení pro m.č. 104</t>
  </si>
  <si>
    <t>2-05</t>
  </si>
  <si>
    <t>Demontáž stávající podstropní jednotky vč. potrubí, likvidace</t>
  </si>
  <si>
    <t>Potrubí odvodu kondenzátu, 5m uložit do zdi, zapravit</t>
  </si>
  <si>
    <t>El.příkon   2,84 / 2,94 kW, 1~ / 50Hz / 230 -240V</t>
  </si>
  <si>
    <t>EER - 3,35, COP - 3,67</t>
  </si>
  <si>
    <t>Akustický výkon  - 58 dBA, Akustický tlak - 34/32/30 dBA</t>
  </si>
  <si>
    <t>stávající venkovní jednotka, el. příkon 2,84 kW</t>
  </si>
  <si>
    <t xml:space="preserve">Kabelový ovladač (stabilní - kabelový)        </t>
  </si>
  <si>
    <t>Poz.</t>
  </si>
  <si>
    <t>Zař. 1 -  Doplnění jednotky GEA chladičem - celkem</t>
  </si>
  <si>
    <t>Zařízení 2 - Chlazení racku RD6 pod podiem</t>
  </si>
  <si>
    <t>Zař. 2 - Chlazení racku RD6 pod podiem - celkem</t>
  </si>
  <si>
    <t>Montáž kovových atypických konstrukcí do 20 kg</t>
  </si>
  <si>
    <t>Spojovací materiál, fixace, šrouby, matice, podložky</t>
  </si>
  <si>
    <t>Přímý výparník pro dodatečné vložení do stáv.jednotky AT picco 15.06</t>
  </si>
  <si>
    <t>Zednické výpomoci 1,60% z montáže a nátěrů zařízení</t>
  </si>
  <si>
    <t>GZS 0,00% z montážních nákladů, lešení a izolací</t>
  </si>
  <si>
    <t>Provozní náklady - Komplexní zkoušky 0,00% z montáže zařízení</t>
  </si>
  <si>
    <t>Doprava z dodávky zařízení</t>
  </si>
  <si>
    <t>Přesun Cena, Hmotnost</t>
  </si>
  <si>
    <t>PPV z montáže a nátěrů zařízení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</si>
</sst>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left" wrapText="1"/>
    </xf>
    <xf numFmtId="49" fontId="7" fillId="36" borderId="11" xfId="0" applyNumberFormat="1" applyFont="1" applyFill="1" applyBorder="1" applyAlignment="1">
      <alignment vertical="top"/>
    </xf>
    <xf numFmtId="3" fontId="0" fillId="36" borderId="11" xfId="0" applyNumberFormat="1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right" vertical="center"/>
    </xf>
    <xf numFmtId="3" fontId="0" fillId="36" borderId="11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3" fontId="0" fillId="33" borderId="11" xfId="47" applyNumberFormat="1" applyFont="1" applyFill="1" applyBorder="1" applyAlignment="1">
      <alignment/>
      <protection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right"/>
    </xf>
    <xf numFmtId="3" fontId="0" fillId="37" borderId="11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1.7109375" style="1" bestFit="1" customWidth="1"/>
    <col min="2" max="3" width="11.7109375" style="9" customWidth="1"/>
    <col min="4" max="4" width="9.7109375" style="9" customWidth="1"/>
  </cols>
  <sheetData>
    <row r="1" spans="1:4" ht="12.75">
      <c r="A1" s="10" t="s">
        <v>0</v>
      </c>
      <c r="B1" s="11" t="s">
        <v>38</v>
      </c>
      <c r="C1" s="11" t="s">
        <v>40</v>
      </c>
      <c r="D1" s="12"/>
    </row>
    <row r="2" spans="1:4" ht="12.75">
      <c r="A2" s="13" t="s">
        <v>68</v>
      </c>
      <c r="B2" s="14"/>
      <c r="C2" s="14"/>
      <c r="D2" s="14"/>
    </row>
    <row r="3" spans="1:4" ht="12.75">
      <c r="A3" s="15" t="s">
        <v>69</v>
      </c>
      <c r="B3" s="16">
        <f>(Rozpočet!F16+Rozpočet!F35+Rozpočet!F73)</f>
        <v>0</v>
      </c>
      <c r="C3" s="16">
        <f>(Rozpočet!H16+Rozpočet!H35+Rozpočet!H73)</f>
        <v>0</v>
      </c>
      <c r="D3" s="16"/>
    </row>
    <row r="4" spans="1:4" ht="12.75">
      <c r="A4" s="15" t="s">
        <v>70</v>
      </c>
      <c r="B4" s="16"/>
      <c r="C4" s="16">
        <f>0+0</f>
        <v>0</v>
      </c>
      <c r="D4" s="16"/>
    </row>
    <row r="5" spans="1:4" ht="12.75">
      <c r="A5" s="17" t="s">
        <v>71</v>
      </c>
      <c r="B5" s="18">
        <f>B3</f>
        <v>0</v>
      </c>
      <c r="C5" s="18">
        <f>C3+C4</f>
        <v>0</v>
      </c>
      <c r="D5" s="18"/>
    </row>
    <row r="6" spans="1:4" ht="12.75">
      <c r="A6" s="15" t="s">
        <v>150</v>
      </c>
      <c r="B6" s="18"/>
      <c r="C6" s="16"/>
      <c r="D6" s="16"/>
    </row>
    <row r="7" spans="1:4" ht="12.75">
      <c r="A7" s="15" t="s">
        <v>151</v>
      </c>
      <c r="B7" s="16"/>
      <c r="C7" s="16">
        <f>(Rozpočet!K16+Rozpočet!K35+Rozpočet!K73)*Parametry!B17</f>
        <v>0</v>
      </c>
      <c r="D7" s="16"/>
    </row>
    <row r="8" spans="1:4" ht="12.75">
      <c r="A8" s="15" t="s">
        <v>152</v>
      </c>
      <c r="B8" s="16"/>
      <c r="C8" s="16">
        <f>C5*Parametry!B18/100</f>
        <v>0</v>
      </c>
      <c r="D8" s="16"/>
    </row>
    <row r="9" spans="1:4" ht="12.75">
      <c r="A9" s="19" t="s">
        <v>147</v>
      </c>
      <c r="B9" s="16"/>
      <c r="C9" s="16">
        <f>C5*Parametry!B19/100</f>
        <v>0</v>
      </c>
      <c r="D9" s="16"/>
    </row>
    <row r="10" spans="1:4" ht="12.75">
      <c r="A10" s="17" t="s">
        <v>72</v>
      </c>
      <c r="B10" s="18">
        <f>B5+B6</f>
        <v>0</v>
      </c>
      <c r="C10" s="18">
        <f>C5+C7+C8+C9</f>
        <v>0</v>
      </c>
      <c r="D10" s="18"/>
    </row>
    <row r="11" spans="1:4" ht="12.75">
      <c r="A11" s="15" t="s">
        <v>73</v>
      </c>
      <c r="B11" s="16"/>
      <c r="C11" s="16">
        <f>0+0</f>
        <v>0</v>
      </c>
      <c r="D11" s="16"/>
    </row>
    <row r="12" spans="1:4" ht="12.75">
      <c r="A12" s="17" t="s">
        <v>41</v>
      </c>
      <c r="B12" s="18"/>
      <c r="C12" s="18">
        <f>C10+C11</f>
        <v>0</v>
      </c>
      <c r="D12" s="18"/>
    </row>
    <row r="13" spans="1:4" ht="12.75">
      <c r="A13" s="15" t="s">
        <v>74</v>
      </c>
      <c r="B13" s="16"/>
      <c r="C13" s="16">
        <f>0+0</f>
        <v>0</v>
      </c>
      <c r="D13" s="16"/>
    </row>
    <row r="14" spans="1:4" ht="12.75">
      <c r="A14" s="15" t="s">
        <v>75</v>
      </c>
      <c r="B14" s="16"/>
      <c r="C14" s="16">
        <f>0+0</f>
        <v>0</v>
      </c>
      <c r="D14" s="16"/>
    </row>
    <row r="15" spans="1:4" ht="12.75">
      <c r="A15" s="15" t="s">
        <v>76</v>
      </c>
      <c r="B15" s="16"/>
      <c r="C15" s="16">
        <f>0+0</f>
        <v>0</v>
      </c>
      <c r="D15" s="16"/>
    </row>
    <row r="16" spans="1:4" ht="12.75">
      <c r="A16" s="15" t="s">
        <v>77</v>
      </c>
      <c r="B16" s="16"/>
      <c r="C16" s="16">
        <f>0+0</f>
        <v>0</v>
      </c>
      <c r="D16" s="16"/>
    </row>
    <row r="17" spans="1:4" ht="12.75">
      <c r="A17" s="13" t="s">
        <v>78</v>
      </c>
      <c r="B17" s="14">
        <f>B10</f>
        <v>0</v>
      </c>
      <c r="C17" s="14">
        <f>C12+C13+C14+C15+C16</f>
        <v>0</v>
      </c>
      <c r="D17" s="14"/>
    </row>
    <row r="18" spans="1:4" ht="12.75">
      <c r="A18" s="15" t="s">
        <v>8</v>
      </c>
      <c r="B18" s="16"/>
      <c r="C18" s="16"/>
      <c r="D18" s="16"/>
    </row>
    <row r="19" spans="1:4" ht="12.75">
      <c r="A19" s="13" t="s">
        <v>79</v>
      </c>
      <c r="B19" s="14"/>
      <c r="C19" s="14"/>
      <c r="D19" s="14"/>
    </row>
    <row r="20" spans="1:4" ht="12.75">
      <c r="A20" s="19" t="s">
        <v>148</v>
      </c>
      <c r="B20" s="16"/>
      <c r="C20" s="16">
        <f>C10</f>
        <v>0</v>
      </c>
      <c r="D20" s="16"/>
    </row>
    <row r="21" spans="1:4" ht="12.75">
      <c r="A21" s="15" t="s">
        <v>80</v>
      </c>
      <c r="B21" s="16"/>
      <c r="C21" s="16">
        <f>C10</f>
        <v>0</v>
      </c>
      <c r="D21" s="16"/>
    </row>
    <row r="22" spans="1:4" ht="12.75">
      <c r="A22" s="13" t="s">
        <v>81</v>
      </c>
      <c r="B22" s="14"/>
      <c r="C22" s="14">
        <f>C20+C21</f>
        <v>0</v>
      </c>
      <c r="D22" s="14"/>
    </row>
    <row r="23" spans="1:4" ht="12.75">
      <c r="A23" s="19" t="s">
        <v>149</v>
      </c>
      <c r="B23" s="16"/>
      <c r="C23" s="16"/>
      <c r="D23" s="16"/>
    </row>
    <row r="24" spans="1:4" ht="12.75">
      <c r="A24" s="15" t="s">
        <v>82</v>
      </c>
      <c r="B24" s="16"/>
      <c r="C24" s="16"/>
      <c r="D24" s="16"/>
    </row>
    <row r="25" spans="1:4" ht="12.75">
      <c r="A25" s="15" t="s">
        <v>8</v>
      </c>
      <c r="B25" s="16"/>
      <c r="C25" s="16"/>
      <c r="D25" s="16"/>
    </row>
    <row r="26" spans="1:4" ht="15">
      <c r="A26" s="20" t="s">
        <v>83</v>
      </c>
      <c r="B26" s="21"/>
      <c r="C26" s="21">
        <f>B17+C17+C22+C23+C24</f>
        <v>0</v>
      </c>
      <c r="D26" s="21"/>
    </row>
    <row r="27" spans="1:4" ht="12.75">
      <c r="A27" s="15" t="s">
        <v>84</v>
      </c>
      <c r="B27" s="16">
        <f>C26</f>
        <v>0</v>
      </c>
      <c r="C27" s="16">
        <f>B27*Parametry!B29/100</f>
        <v>0</v>
      </c>
      <c r="D27" s="16"/>
    </row>
    <row r="28" spans="1:4" ht="12.75">
      <c r="A28" s="15" t="s">
        <v>85</v>
      </c>
      <c r="B28" s="16">
        <v>0</v>
      </c>
      <c r="C28" s="16">
        <v>0</v>
      </c>
      <c r="D28" s="16"/>
    </row>
    <row r="29" spans="1:4" ht="15">
      <c r="A29" s="20" t="s">
        <v>86</v>
      </c>
      <c r="B29" s="21"/>
      <c r="C29" s="21">
        <f>C26+C27+C28</f>
        <v>0</v>
      </c>
      <c r="D29" s="21"/>
    </row>
    <row r="30" spans="1:4" ht="12.75">
      <c r="A30" s="15" t="s">
        <v>8</v>
      </c>
      <c r="B30" s="16"/>
      <c r="C30" s="16"/>
      <c r="D30" s="16"/>
    </row>
    <row r="31" spans="1:4" ht="12.75">
      <c r="A31" s="13" t="s">
        <v>87</v>
      </c>
      <c r="B31" s="22" t="s">
        <v>38</v>
      </c>
      <c r="C31" s="22" t="s">
        <v>40</v>
      </c>
      <c r="D31" s="23"/>
    </row>
    <row r="32" spans="1:4" ht="12.75">
      <c r="A32" s="15" t="s">
        <v>43</v>
      </c>
      <c r="B32" s="16">
        <f>(Rozpočet!F16)</f>
        <v>0</v>
      </c>
      <c r="C32" s="16">
        <f>(Rozpočet!H16)</f>
        <v>0</v>
      </c>
      <c r="D32" s="16"/>
    </row>
    <row r="33" spans="1:4" ht="12.75">
      <c r="A33" s="15" t="s">
        <v>61</v>
      </c>
      <c r="B33" s="16">
        <f>(Rozpočet!F35)</f>
        <v>0</v>
      </c>
      <c r="C33" s="16">
        <f>(Rozpočet!H35)</f>
        <v>0</v>
      </c>
      <c r="D33" s="16"/>
    </row>
    <row r="34" spans="1:4" ht="12.75">
      <c r="A34" s="15" t="s">
        <v>96</v>
      </c>
      <c r="B34" s="16">
        <f>(Rozpočet!F73)</f>
        <v>0</v>
      </c>
      <c r="C34" s="16">
        <f>(Rozpočet!H73)</f>
        <v>0</v>
      </c>
      <c r="D34" s="16"/>
    </row>
    <row r="35" spans="1:4" ht="12.75">
      <c r="A35" s="24"/>
      <c r="B35" s="25"/>
      <c r="C35" s="25"/>
      <c r="D35" s="25"/>
    </row>
    <row r="36" spans="1:4" ht="12.75">
      <c r="A36" s="24"/>
      <c r="B36" s="25"/>
      <c r="C36" s="25"/>
      <c r="D36" s="25"/>
    </row>
    <row r="37" spans="1:4" ht="12.75">
      <c r="A37" s="24"/>
      <c r="B37" s="25"/>
      <c r="C37" s="25"/>
      <c r="D37" s="25"/>
    </row>
  </sheetData>
  <sheetProtection/>
  <printOptions/>
  <pageMargins left="0.984251968503937" right="0.5511811023622047" top="1.3385826771653544" bottom="0.984251968503937" header="0.5118110236220472" footer="0.5118110236220472"/>
  <pageSetup horizontalDpi="600" verticalDpi="600" orientation="portrait" paperSize="9" scale="115" r:id="rId1"/>
  <headerFooter alignWithMargins="0">
    <oddHeader>&amp;C&amp;"Arial,Tučné"CHLAZENÍ PRO M.Č. 104
&amp;14REKAPITULACE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53">
      <selection activeCell="E6" sqref="E6"/>
    </sheetView>
  </sheetViews>
  <sheetFormatPr defaultColWidth="9.140625" defaultRowHeight="12.75"/>
  <cols>
    <col min="1" max="1" width="5.7109375" style="1" bestFit="1" customWidth="1"/>
    <col min="2" max="2" width="56.140625" style="1" customWidth="1"/>
    <col min="3" max="3" width="3.140625" style="1" bestFit="1" customWidth="1"/>
    <col min="4" max="4" width="5.57421875" style="9" bestFit="1" customWidth="1"/>
    <col min="5" max="5" width="10.00390625" style="9" bestFit="1" customWidth="1"/>
    <col min="6" max="6" width="12.57421875" style="9" bestFit="1" customWidth="1"/>
    <col min="7" max="7" width="9.00390625" style="9" bestFit="1" customWidth="1"/>
    <col min="8" max="8" width="11.8515625" style="9" bestFit="1" customWidth="1"/>
    <col min="9" max="9" width="12.57421875" style="9" bestFit="1" customWidth="1"/>
    <col min="10" max="11" width="6.7109375" style="9" customWidth="1"/>
  </cols>
  <sheetData>
    <row r="1" spans="1:11" ht="24">
      <c r="A1" s="48" t="s">
        <v>140</v>
      </c>
      <c r="B1" s="48" t="s">
        <v>0</v>
      </c>
      <c r="C1" s="48" t="s">
        <v>36</v>
      </c>
      <c r="D1" s="49" t="s">
        <v>37</v>
      </c>
      <c r="E1" s="49" t="s">
        <v>38</v>
      </c>
      <c r="F1" s="49" t="s">
        <v>39</v>
      </c>
      <c r="G1" s="49" t="s">
        <v>40</v>
      </c>
      <c r="H1" s="49" t="s">
        <v>41</v>
      </c>
      <c r="I1" s="49" t="s">
        <v>42</v>
      </c>
      <c r="J1" s="26"/>
      <c r="K1" s="26"/>
    </row>
    <row r="2" spans="1:11" ht="15">
      <c r="A2" s="20" t="s">
        <v>8</v>
      </c>
      <c r="B2" s="27" t="s">
        <v>43</v>
      </c>
      <c r="C2" s="20" t="s">
        <v>8</v>
      </c>
      <c r="D2" s="21"/>
      <c r="E2" s="21"/>
      <c r="F2" s="21"/>
      <c r="G2" s="21"/>
      <c r="H2" s="21"/>
      <c r="I2" s="21"/>
      <c r="J2" s="21"/>
      <c r="K2" s="21"/>
    </row>
    <row r="3" spans="1:11" ht="12.75">
      <c r="A3" s="15" t="s">
        <v>8</v>
      </c>
      <c r="B3" s="19" t="s">
        <v>146</v>
      </c>
      <c r="C3" s="15" t="s">
        <v>8</v>
      </c>
      <c r="D3" s="16"/>
      <c r="E3" s="16"/>
      <c r="F3" s="16"/>
      <c r="G3" s="16"/>
      <c r="H3" s="16"/>
      <c r="I3" s="16"/>
      <c r="J3" s="16"/>
      <c r="K3" s="16"/>
    </row>
    <row r="4" spans="1:11" ht="12.75">
      <c r="A4" s="15" t="s">
        <v>44</v>
      </c>
      <c r="B4" s="15" t="s">
        <v>45</v>
      </c>
      <c r="C4" s="15" t="s">
        <v>46</v>
      </c>
      <c r="D4" s="16">
        <v>1</v>
      </c>
      <c r="E4" s="50"/>
      <c r="F4" s="16">
        <f>D4*E4</f>
        <v>0</v>
      </c>
      <c r="G4" s="50"/>
      <c r="H4" s="16">
        <f>D4*G4</f>
        <v>0</v>
      </c>
      <c r="I4" s="16">
        <f>F4+H4</f>
        <v>0</v>
      </c>
      <c r="J4" s="16"/>
      <c r="K4" s="16"/>
    </row>
    <row r="5" spans="1:11" ht="12.75">
      <c r="A5" s="15" t="s">
        <v>8</v>
      </c>
      <c r="B5" s="15" t="s">
        <v>88</v>
      </c>
      <c r="C5" s="15" t="s">
        <v>8</v>
      </c>
      <c r="D5" s="16"/>
      <c r="E5" s="16"/>
      <c r="F5" s="16"/>
      <c r="G5" s="16"/>
      <c r="H5" s="16"/>
      <c r="I5" s="16"/>
      <c r="J5" s="16"/>
      <c r="K5" s="16"/>
    </row>
    <row r="6" spans="1:11" ht="12.75">
      <c r="A6" s="15" t="s">
        <v>48</v>
      </c>
      <c r="B6" s="15" t="s">
        <v>47</v>
      </c>
      <c r="C6" s="15" t="s">
        <v>46</v>
      </c>
      <c r="D6" s="16">
        <v>1</v>
      </c>
      <c r="E6" s="50"/>
      <c r="F6" s="16">
        <f>D6*E6</f>
        <v>0</v>
      </c>
      <c r="G6" s="50"/>
      <c r="H6" s="16">
        <f>D6*G6</f>
        <v>0</v>
      </c>
      <c r="I6" s="16">
        <f>F6+H6</f>
        <v>0</v>
      </c>
      <c r="J6" s="16"/>
      <c r="K6" s="16"/>
    </row>
    <row r="7" spans="1:11" ht="12.75">
      <c r="A7" s="15" t="s">
        <v>8</v>
      </c>
      <c r="B7" s="15" t="s">
        <v>49</v>
      </c>
      <c r="C7" s="15" t="s">
        <v>8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15" t="s">
        <v>8</v>
      </c>
      <c r="B8" s="15" t="s">
        <v>50</v>
      </c>
      <c r="C8" s="15" t="s">
        <v>8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15" t="s">
        <v>8</v>
      </c>
      <c r="B9" s="15" t="s">
        <v>51</v>
      </c>
      <c r="C9" s="15" t="s">
        <v>8</v>
      </c>
      <c r="D9" s="16"/>
      <c r="E9" s="16"/>
      <c r="F9" s="16"/>
      <c r="G9" s="16"/>
      <c r="H9" s="16"/>
      <c r="I9" s="16"/>
      <c r="J9" s="16"/>
      <c r="K9" s="16"/>
    </row>
    <row r="10" spans="1:11" ht="12.75">
      <c r="A10" s="15" t="s">
        <v>8</v>
      </c>
      <c r="B10" s="15" t="s">
        <v>52</v>
      </c>
      <c r="C10" s="15" t="s">
        <v>8</v>
      </c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5" t="s">
        <v>8</v>
      </c>
      <c r="B11" s="15" t="s">
        <v>53</v>
      </c>
      <c r="C11" s="15" t="s">
        <v>8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5" t="s">
        <v>8</v>
      </c>
      <c r="B12" s="15" t="s">
        <v>54</v>
      </c>
      <c r="C12" s="15" t="s">
        <v>46</v>
      </c>
      <c r="D12" s="16">
        <v>1</v>
      </c>
      <c r="E12" s="50"/>
      <c r="F12" s="16">
        <f>D12*E12</f>
        <v>0</v>
      </c>
      <c r="G12" s="50"/>
      <c r="H12" s="16">
        <f>D12*G12</f>
        <v>0</v>
      </c>
      <c r="I12" s="16">
        <f>F12+H12</f>
        <v>0</v>
      </c>
      <c r="J12" s="16"/>
      <c r="K12" s="16"/>
    </row>
    <row r="13" spans="1:11" ht="12.75">
      <c r="A13" s="15" t="s">
        <v>55</v>
      </c>
      <c r="B13" s="19" t="s">
        <v>56</v>
      </c>
      <c r="C13" s="15" t="s">
        <v>57</v>
      </c>
      <c r="D13" s="16">
        <v>36</v>
      </c>
      <c r="E13" s="50"/>
      <c r="F13" s="16">
        <f>D13*E13</f>
        <v>0</v>
      </c>
      <c r="G13" s="50"/>
      <c r="H13" s="16">
        <f>D13*G13</f>
        <v>0</v>
      </c>
      <c r="I13" s="16">
        <f>F13+H13</f>
        <v>0</v>
      </c>
      <c r="J13" s="16"/>
      <c r="K13" s="16"/>
    </row>
    <row r="14" spans="1:11" ht="12.75">
      <c r="A14" s="15" t="s">
        <v>8</v>
      </c>
      <c r="B14" s="15" t="s">
        <v>89</v>
      </c>
      <c r="C14" s="15" t="s">
        <v>58</v>
      </c>
      <c r="D14" s="16">
        <v>2</v>
      </c>
      <c r="E14" s="50"/>
      <c r="F14" s="16">
        <f>D14*E14</f>
        <v>0</v>
      </c>
      <c r="G14" s="50"/>
      <c r="H14" s="16"/>
      <c r="I14" s="16">
        <f>F14+H14</f>
        <v>0</v>
      </c>
      <c r="J14" s="16"/>
      <c r="K14" s="16"/>
    </row>
    <row r="15" spans="1:11" ht="12.75">
      <c r="A15" s="15" t="s">
        <v>59</v>
      </c>
      <c r="B15" s="15" t="s">
        <v>60</v>
      </c>
      <c r="C15" s="15" t="s">
        <v>57</v>
      </c>
      <c r="D15" s="16">
        <v>19</v>
      </c>
      <c r="E15" s="50"/>
      <c r="F15" s="16">
        <f>D15*E15</f>
        <v>0</v>
      </c>
      <c r="G15" s="50"/>
      <c r="H15" s="16">
        <f>D15*G15</f>
        <v>0</v>
      </c>
      <c r="I15" s="16">
        <f>F15+H15</f>
        <v>0</v>
      </c>
      <c r="J15" s="16"/>
      <c r="K15" s="16"/>
    </row>
    <row r="16" spans="1:11" ht="15">
      <c r="A16" s="20" t="s">
        <v>8</v>
      </c>
      <c r="B16" s="27" t="s">
        <v>141</v>
      </c>
      <c r="C16" s="20" t="s">
        <v>8</v>
      </c>
      <c r="D16" s="21"/>
      <c r="E16" s="21"/>
      <c r="F16" s="21">
        <f>SUM(F3:F15)</f>
        <v>0</v>
      </c>
      <c r="G16" s="21"/>
      <c r="H16" s="21">
        <f>SUM(H3:H15)</f>
        <v>0</v>
      </c>
      <c r="I16" s="21">
        <f>SUM(I3:I15)</f>
        <v>0</v>
      </c>
      <c r="J16" s="21"/>
      <c r="K16" s="21"/>
    </row>
    <row r="17" spans="1:11" ht="12.75">
      <c r="A17" s="15" t="s">
        <v>8</v>
      </c>
      <c r="B17" s="19" t="s">
        <v>8</v>
      </c>
      <c r="C17" s="15" t="s">
        <v>8</v>
      </c>
      <c r="D17" s="16"/>
      <c r="E17" s="16"/>
      <c r="F17" s="16"/>
      <c r="G17" s="16"/>
      <c r="H17" s="16"/>
      <c r="I17" s="16"/>
      <c r="J17" s="16"/>
      <c r="K17" s="16"/>
    </row>
    <row r="18" spans="1:11" ht="15">
      <c r="A18" s="20" t="s">
        <v>8</v>
      </c>
      <c r="B18" s="27" t="s">
        <v>142</v>
      </c>
      <c r="C18" s="20" t="s">
        <v>8</v>
      </c>
      <c r="D18" s="21"/>
      <c r="E18" s="21"/>
      <c r="F18" s="21"/>
      <c r="G18" s="21"/>
      <c r="H18" s="21"/>
      <c r="I18" s="21"/>
      <c r="J18" s="21"/>
      <c r="K18" s="21"/>
    </row>
    <row r="19" spans="1:11" ht="12.75">
      <c r="A19" s="15" t="s">
        <v>8</v>
      </c>
      <c r="B19" s="15" t="s">
        <v>62</v>
      </c>
      <c r="C19" s="15" t="s">
        <v>8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5" t="s">
        <v>63</v>
      </c>
      <c r="B20" s="15" t="s">
        <v>90</v>
      </c>
      <c r="C20" s="15" t="s">
        <v>46</v>
      </c>
      <c r="D20" s="16">
        <v>1</v>
      </c>
      <c r="E20" s="50"/>
      <c r="F20" s="16">
        <f>D20*E20</f>
        <v>0</v>
      </c>
      <c r="G20" s="50"/>
      <c r="H20" s="16">
        <f>D20*G20</f>
        <v>0</v>
      </c>
      <c r="I20" s="16">
        <f>F20+H20</f>
        <v>0</v>
      </c>
      <c r="J20" s="16"/>
      <c r="K20" s="16"/>
    </row>
    <row r="21" spans="1:11" ht="12.75">
      <c r="A21" s="15"/>
      <c r="B21" s="15" t="s">
        <v>91</v>
      </c>
      <c r="C21" s="15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5"/>
      <c r="B22" s="15" t="s">
        <v>92</v>
      </c>
      <c r="C22" s="15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5"/>
      <c r="B23" s="15" t="s">
        <v>135</v>
      </c>
      <c r="C23" s="15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5"/>
      <c r="B24" s="15" t="s">
        <v>136</v>
      </c>
      <c r="C24" s="15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/>
      <c r="B25" s="15" t="s">
        <v>137</v>
      </c>
      <c r="C25" s="15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5"/>
      <c r="B26" s="15" t="s">
        <v>95</v>
      </c>
      <c r="C26" s="15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8</v>
      </c>
      <c r="B27" s="15" t="s">
        <v>139</v>
      </c>
      <c r="C27" s="15" t="s">
        <v>46</v>
      </c>
      <c r="D27" s="16">
        <v>1</v>
      </c>
      <c r="E27" s="50"/>
      <c r="F27" s="16">
        <f>D27*E27</f>
        <v>0</v>
      </c>
      <c r="G27" s="50"/>
      <c r="H27" s="16">
        <f>D27*G27</f>
        <v>0</v>
      </c>
      <c r="I27" s="16">
        <f>F27+H27</f>
        <v>0</v>
      </c>
      <c r="J27" s="16"/>
      <c r="K27" s="16"/>
    </row>
    <row r="28" spans="1:11" ht="12.75">
      <c r="A28" s="15" t="s">
        <v>64</v>
      </c>
      <c r="B28" s="15" t="s">
        <v>138</v>
      </c>
      <c r="C28" s="15" t="s">
        <v>8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8</v>
      </c>
      <c r="B29" s="15" t="s">
        <v>93</v>
      </c>
      <c r="C29" s="15" t="s">
        <v>8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65</v>
      </c>
      <c r="B30" s="19" t="s">
        <v>56</v>
      </c>
      <c r="C30" s="15" t="s">
        <v>57</v>
      </c>
      <c r="D30" s="16">
        <v>30</v>
      </c>
      <c r="E30" s="50"/>
      <c r="F30" s="16">
        <f>D30*E30</f>
        <v>0</v>
      </c>
      <c r="G30" s="50"/>
      <c r="H30" s="16">
        <f>D30*G30</f>
        <v>0</v>
      </c>
      <c r="I30" s="16">
        <f>F30+H30</f>
        <v>0</v>
      </c>
      <c r="J30" s="16"/>
      <c r="K30" s="16"/>
    </row>
    <row r="31" spans="1:11" ht="12.75">
      <c r="A31" s="15" t="s">
        <v>66</v>
      </c>
      <c r="B31" s="15" t="s">
        <v>134</v>
      </c>
      <c r="C31" s="15" t="s">
        <v>57</v>
      </c>
      <c r="D31" s="16">
        <v>15</v>
      </c>
      <c r="E31" s="50"/>
      <c r="F31" s="16">
        <f>D31*E31</f>
        <v>0</v>
      </c>
      <c r="G31" s="50"/>
      <c r="H31" s="16">
        <f>D31*G31</f>
        <v>0</v>
      </c>
      <c r="I31" s="16">
        <f>F31+H31</f>
        <v>0</v>
      </c>
      <c r="J31" s="16"/>
      <c r="K31" s="16"/>
    </row>
    <row r="32" spans="1:11" ht="12.75">
      <c r="A32" s="15" t="s">
        <v>8</v>
      </c>
      <c r="B32" s="15" t="s">
        <v>89</v>
      </c>
      <c r="C32" s="15" t="s">
        <v>58</v>
      </c>
      <c r="D32" s="16">
        <v>2</v>
      </c>
      <c r="E32" s="50"/>
      <c r="F32" s="16">
        <f>D32*E32</f>
        <v>0</v>
      </c>
      <c r="G32" s="50"/>
      <c r="H32" s="16"/>
      <c r="I32" s="16">
        <f>F32+H32</f>
        <v>0</v>
      </c>
      <c r="J32" s="16"/>
      <c r="K32" s="16"/>
    </row>
    <row r="33" spans="1:11" ht="12.75">
      <c r="A33" s="15" t="s">
        <v>8</v>
      </c>
      <c r="B33" s="15" t="s">
        <v>94</v>
      </c>
      <c r="C33" s="15" t="s">
        <v>46</v>
      </c>
      <c r="D33" s="16">
        <v>2</v>
      </c>
      <c r="E33" s="50"/>
      <c r="F33" s="16">
        <f>D33*E33</f>
        <v>0</v>
      </c>
      <c r="G33" s="50"/>
      <c r="H33" s="16">
        <f>D33*G33</f>
        <v>0</v>
      </c>
      <c r="I33" s="16">
        <f>F33+H33</f>
        <v>0</v>
      </c>
      <c r="J33" s="16"/>
      <c r="K33" s="16"/>
    </row>
    <row r="34" spans="1:11" ht="12.75">
      <c r="A34" s="15" t="s">
        <v>132</v>
      </c>
      <c r="B34" s="15" t="s">
        <v>133</v>
      </c>
      <c r="C34" s="15" t="s">
        <v>46</v>
      </c>
      <c r="D34" s="16">
        <v>1</v>
      </c>
      <c r="E34" s="50"/>
      <c r="F34" s="16">
        <f>D34*E34</f>
        <v>0</v>
      </c>
      <c r="G34" s="50"/>
      <c r="H34" s="16">
        <f>D34*G34</f>
        <v>0</v>
      </c>
      <c r="I34" s="16">
        <f>F34+H34</f>
        <v>0</v>
      </c>
      <c r="J34" s="16"/>
      <c r="K34" s="16"/>
    </row>
    <row r="35" spans="1:11" ht="15">
      <c r="A35" s="20" t="s">
        <v>8</v>
      </c>
      <c r="B35" s="27" t="s">
        <v>143</v>
      </c>
      <c r="C35" s="20" t="s">
        <v>8</v>
      </c>
      <c r="D35" s="21"/>
      <c r="E35" s="21"/>
      <c r="F35" s="21">
        <f>SUM(F19:F34)</f>
        <v>0</v>
      </c>
      <c r="G35" s="21"/>
      <c r="H35" s="21">
        <f>SUM(H19:H34)</f>
        <v>0</v>
      </c>
      <c r="I35" s="21">
        <f>SUM(I19:I34)</f>
        <v>0</v>
      </c>
      <c r="J35" s="21"/>
      <c r="K35" s="21"/>
    </row>
    <row r="36" spans="1:11" ht="12.75">
      <c r="A36" s="15" t="s">
        <v>8</v>
      </c>
      <c r="B36" s="15" t="s">
        <v>8</v>
      </c>
      <c r="C36" s="15" t="s">
        <v>8</v>
      </c>
      <c r="D36" s="16"/>
      <c r="E36" s="16"/>
      <c r="F36" s="16"/>
      <c r="G36" s="16"/>
      <c r="H36" s="16"/>
      <c r="I36" s="16"/>
      <c r="J36" s="16"/>
      <c r="K36" s="16"/>
    </row>
    <row r="37" spans="1:11" ht="15">
      <c r="A37" s="20" t="s">
        <v>8</v>
      </c>
      <c r="B37" s="20" t="s">
        <v>96</v>
      </c>
      <c r="C37" s="20" t="s">
        <v>8</v>
      </c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15" t="s">
        <v>8</v>
      </c>
      <c r="B38" s="15" t="s">
        <v>144</v>
      </c>
      <c r="C38" s="15" t="s">
        <v>58</v>
      </c>
      <c r="D38" s="16">
        <v>35</v>
      </c>
      <c r="E38" s="50"/>
      <c r="F38" s="16">
        <f>D38*E38</f>
        <v>0</v>
      </c>
      <c r="G38" s="50"/>
      <c r="H38" s="16">
        <f>D38*G38</f>
        <v>0</v>
      </c>
      <c r="I38" s="16">
        <f>F38+H38</f>
        <v>0</v>
      </c>
      <c r="J38" s="16"/>
      <c r="K38" s="16"/>
    </row>
    <row r="39" spans="1:11" ht="12.75">
      <c r="A39" s="15" t="s">
        <v>8</v>
      </c>
      <c r="B39" s="15" t="s">
        <v>145</v>
      </c>
      <c r="C39" s="15" t="s">
        <v>58</v>
      </c>
      <c r="D39" s="16">
        <v>25</v>
      </c>
      <c r="E39" s="50"/>
      <c r="F39" s="16">
        <f>D39*E39</f>
        <v>0</v>
      </c>
      <c r="G39" s="50"/>
      <c r="H39" s="16">
        <f>D39*G39</f>
        <v>0</v>
      </c>
      <c r="I39" s="16">
        <f>F39+H39</f>
        <v>0</v>
      </c>
      <c r="J39" s="16"/>
      <c r="K39" s="16"/>
    </row>
    <row r="40" spans="1:11" ht="12.75">
      <c r="A40" s="15" t="s">
        <v>97</v>
      </c>
      <c r="B40" s="28" t="s">
        <v>98</v>
      </c>
      <c r="C40" s="29"/>
      <c r="D40" s="30"/>
      <c r="E40" s="31"/>
      <c r="F40" s="31"/>
      <c r="G40" s="16"/>
      <c r="H40" s="16"/>
      <c r="I40" s="16"/>
      <c r="J40" s="16"/>
      <c r="K40" s="16"/>
    </row>
    <row r="41" spans="1:11" s="38" customFormat="1" ht="51">
      <c r="A41" s="15"/>
      <c r="B41" s="34" t="s">
        <v>99</v>
      </c>
      <c r="C41" s="35" t="s">
        <v>100</v>
      </c>
      <c r="D41" s="36">
        <v>12</v>
      </c>
      <c r="E41" s="51"/>
      <c r="F41" s="37">
        <f>D41*E41</f>
        <v>0</v>
      </c>
      <c r="G41" s="50"/>
      <c r="H41" s="37">
        <f>D41*G41</f>
        <v>0</v>
      </c>
      <c r="I41" s="16">
        <f>F41+H41</f>
        <v>0</v>
      </c>
      <c r="J41" s="16"/>
      <c r="K41" s="16"/>
    </row>
    <row r="42" spans="1:11" ht="12.75">
      <c r="A42" s="15"/>
      <c r="B42" s="39" t="s">
        <v>101</v>
      </c>
      <c r="C42" s="15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5"/>
      <c r="B43" s="40" t="s">
        <v>102</v>
      </c>
      <c r="C43" s="15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/>
      <c r="B44" s="41" t="s">
        <v>103</v>
      </c>
      <c r="C44" s="15"/>
      <c r="D44" s="16"/>
      <c r="E44" s="16"/>
      <c r="F44" s="16"/>
      <c r="G44" s="16"/>
      <c r="H44" s="16"/>
      <c r="I44" s="16"/>
      <c r="J44" s="16"/>
      <c r="K44" s="16"/>
    </row>
    <row r="45" spans="1:11" ht="38.25">
      <c r="A45" s="15"/>
      <c r="B45" s="41" t="s">
        <v>104</v>
      </c>
      <c r="C45" s="15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/>
      <c r="B46" s="41" t="s">
        <v>105</v>
      </c>
      <c r="C46" s="15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/>
      <c r="B47" s="41" t="s">
        <v>106</v>
      </c>
      <c r="C47" s="15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/>
      <c r="B48" s="43" t="s">
        <v>107</v>
      </c>
      <c r="C48" s="15"/>
      <c r="D48" s="16"/>
      <c r="E48" s="16"/>
      <c r="F48" s="16"/>
      <c r="G48" s="16"/>
      <c r="H48" s="16"/>
      <c r="I48" s="16"/>
      <c r="J48" s="16"/>
      <c r="K48" s="16"/>
    </row>
    <row r="49" spans="1:11" ht="25.5">
      <c r="A49" s="15"/>
      <c r="B49" s="34" t="s">
        <v>108</v>
      </c>
      <c r="C49" s="15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5"/>
      <c r="B50" s="34" t="s">
        <v>109</v>
      </c>
      <c r="C50" s="15"/>
      <c r="D50" s="16"/>
      <c r="E50" s="16"/>
      <c r="F50" s="16"/>
      <c r="G50" s="16"/>
      <c r="H50" s="16"/>
      <c r="I50" s="16"/>
      <c r="J50" s="16"/>
      <c r="K50" s="16"/>
    </row>
    <row r="51" spans="1:11" ht="25.5">
      <c r="A51" s="15"/>
      <c r="B51" s="34" t="s">
        <v>110</v>
      </c>
      <c r="C51" s="15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5"/>
      <c r="B52" s="34" t="s">
        <v>111</v>
      </c>
      <c r="C52" s="15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5"/>
      <c r="B53" s="34" t="s">
        <v>112</v>
      </c>
      <c r="C53" s="15"/>
      <c r="D53" s="16"/>
      <c r="E53" s="16"/>
      <c r="F53" s="16"/>
      <c r="G53" s="16"/>
      <c r="H53" s="16"/>
      <c r="I53" s="16"/>
      <c r="J53" s="16"/>
      <c r="K53" s="16"/>
    </row>
    <row r="54" spans="1:11" ht="25.5">
      <c r="A54" s="15"/>
      <c r="B54" s="34" t="s">
        <v>113</v>
      </c>
      <c r="C54" s="15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5"/>
      <c r="B55" s="40" t="s">
        <v>114</v>
      </c>
      <c r="C55" s="15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5"/>
      <c r="B56" s="41" t="s">
        <v>115</v>
      </c>
      <c r="C56" s="15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5"/>
      <c r="B57" s="41" t="s">
        <v>116</v>
      </c>
      <c r="C57" s="15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5"/>
      <c r="B58" s="41" t="s">
        <v>117</v>
      </c>
      <c r="C58" s="15"/>
      <c r="D58" s="16"/>
      <c r="E58" s="16"/>
      <c r="F58" s="16"/>
      <c r="G58" s="16"/>
      <c r="H58" s="16"/>
      <c r="I58" s="16"/>
      <c r="J58" s="16"/>
      <c r="K58" s="16"/>
    </row>
    <row r="59" spans="1:11" ht="25.5">
      <c r="A59" s="15"/>
      <c r="B59" s="41" t="s">
        <v>118</v>
      </c>
      <c r="C59" s="15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5"/>
      <c r="B60" s="41" t="s">
        <v>119</v>
      </c>
      <c r="C60" s="15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5"/>
      <c r="B61" s="42"/>
      <c r="C61" s="15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5"/>
      <c r="B62" s="40" t="s">
        <v>120</v>
      </c>
      <c r="C62" s="15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5"/>
      <c r="B63" s="41" t="s">
        <v>121</v>
      </c>
      <c r="C63" s="15"/>
      <c r="D63" s="16"/>
      <c r="E63" s="16"/>
      <c r="F63" s="16"/>
      <c r="G63" s="16"/>
      <c r="H63" s="16"/>
      <c r="I63" s="16"/>
      <c r="J63" s="16"/>
      <c r="K63" s="16"/>
    </row>
    <row r="64" spans="1:11" ht="25.5">
      <c r="A64" s="15"/>
      <c r="B64" s="41" t="s">
        <v>122</v>
      </c>
      <c r="C64" s="15"/>
      <c r="D64" s="16"/>
      <c r="E64" s="16"/>
      <c r="F64" s="16"/>
      <c r="G64" s="16"/>
      <c r="H64" s="16"/>
      <c r="I64" s="16"/>
      <c r="J64" s="16"/>
      <c r="K64" s="16"/>
    </row>
    <row r="65" spans="1:11" ht="25.5">
      <c r="A65" s="15"/>
      <c r="B65" s="41" t="s">
        <v>123</v>
      </c>
      <c r="C65" s="15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5"/>
      <c r="B66" s="42"/>
      <c r="C66" s="15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5" t="s">
        <v>125</v>
      </c>
      <c r="B67" s="44" t="s">
        <v>124</v>
      </c>
      <c r="C67" s="15"/>
      <c r="D67" s="16"/>
      <c r="E67" s="16"/>
      <c r="F67" s="16"/>
      <c r="G67" s="16"/>
      <c r="H67" s="16"/>
      <c r="I67" s="16"/>
      <c r="J67" s="16"/>
      <c r="K67" s="16"/>
    </row>
    <row r="68" spans="1:11" ht="25.5">
      <c r="A68" s="15"/>
      <c r="B68" s="45" t="s">
        <v>126</v>
      </c>
      <c r="I68" s="16"/>
      <c r="J68" s="16"/>
      <c r="K68" s="16"/>
    </row>
    <row r="69" spans="1:11" ht="12.75">
      <c r="A69" s="15"/>
      <c r="B69" s="45" t="s">
        <v>127</v>
      </c>
      <c r="C69" s="46"/>
      <c r="D69" s="47"/>
      <c r="E69" s="16"/>
      <c r="F69" s="16"/>
      <c r="G69" s="16"/>
      <c r="H69" s="16"/>
      <c r="I69" s="16"/>
      <c r="J69" s="16"/>
      <c r="K69" s="16"/>
    </row>
    <row r="70" spans="1:11" ht="12.75">
      <c r="A70" s="15"/>
      <c r="B70" s="45" t="s">
        <v>128</v>
      </c>
      <c r="C70" s="46"/>
      <c r="D70" s="47"/>
      <c r="E70" s="16"/>
      <c r="F70" s="16"/>
      <c r="G70" s="16"/>
      <c r="H70" s="16"/>
      <c r="I70" s="16"/>
      <c r="J70" s="16"/>
      <c r="K70" s="16"/>
    </row>
    <row r="71" spans="1:11" ht="25.5">
      <c r="A71" s="15"/>
      <c r="B71" s="45" t="s">
        <v>129</v>
      </c>
      <c r="C71" s="46"/>
      <c r="D71" s="47"/>
      <c r="E71" s="16"/>
      <c r="F71" s="16"/>
      <c r="G71" s="16"/>
      <c r="H71" s="16"/>
      <c r="I71" s="16"/>
      <c r="J71" s="16"/>
      <c r="K71" s="16"/>
    </row>
    <row r="72" spans="1:11" ht="12.75">
      <c r="A72" s="15"/>
      <c r="B72" s="45" t="s">
        <v>130</v>
      </c>
      <c r="C72" s="32" t="s">
        <v>100</v>
      </c>
      <c r="D72" s="33">
        <v>4</v>
      </c>
      <c r="E72" s="51"/>
      <c r="F72" s="37">
        <f>D72*E72</f>
        <v>0</v>
      </c>
      <c r="G72" s="50"/>
      <c r="H72" s="37">
        <f>D72*G72</f>
        <v>0</v>
      </c>
      <c r="I72" s="16">
        <f>F72+H72</f>
        <v>0</v>
      </c>
      <c r="J72" s="16"/>
      <c r="K72" s="16"/>
    </row>
    <row r="73" spans="1:11" ht="15">
      <c r="A73" s="20" t="s">
        <v>8</v>
      </c>
      <c r="B73" s="20" t="s">
        <v>67</v>
      </c>
      <c r="C73" s="20" t="s">
        <v>8</v>
      </c>
      <c r="D73" s="21"/>
      <c r="E73" s="21"/>
      <c r="F73" s="21">
        <f>SUM(F38:F72)</f>
        <v>0</v>
      </c>
      <c r="G73" s="21"/>
      <c r="H73" s="21">
        <f>SUM(H38:H72)</f>
        <v>0</v>
      </c>
      <c r="I73" s="21">
        <f>SUM(I38:I72)</f>
        <v>0</v>
      </c>
      <c r="J73" s="21"/>
      <c r="K73" s="21"/>
    </row>
    <row r="74" spans="1:11" ht="12.75">
      <c r="A74" s="15" t="s">
        <v>8</v>
      </c>
      <c r="B74" s="15" t="s">
        <v>8</v>
      </c>
      <c r="C74" s="15" t="s">
        <v>8</v>
      </c>
      <c r="D74" s="16"/>
      <c r="E74" s="16"/>
      <c r="F74" s="16"/>
      <c r="G74" s="16"/>
      <c r="H74" s="16"/>
      <c r="I74" s="16"/>
      <c r="J74" s="16"/>
      <c r="K74" s="16"/>
    </row>
    <row r="75" spans="1:11" ht="12.75">
      <c r="A75" s="15" t="s">
        <v>8</v>
      </c>
      <c r="B75" s="15" t="s">
        <v>8</v>
      </c>
      <c r="C75" s="15" t="s">
        <v>8</v>
      </c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24"/>
      <c r="B76" s="24"/>
      <c r="C76" s="24"/>
      <c r="D76" s="25"/>
      <c r="E76" s="25"/>
      <c r="F76" s="25"/>
      <c r="G76" s="25"/>
      <c r="H76" s="25"/>
      <c r="I76" s="25"/>
      <c r="J76" s="25"/>
      <c r="K76" s="25"/>
    </row>
    <row r="77" spans="1:11" ht="12.75">
      <c r="A77" s="24"/>
      <c r="B77" s="24"/>
      <c r="C77" s="24"/>
      <c r="D77" s="25"/>
      <c r="E77" s="25"/>
      <c r="F77" s="25"/>
      <c r="G77" s="25"/>
      <c r="H77" s="25"/>
      <c r="I77" s="25"/>
      <c r="J77" s="25"/>
      <c r="K77" s="25"/>
    </row>
    <row r="78" spans="1:11" ht="12.75">
      <c r="A78" s="24"/>
      <c r="B78" s="24"/>
      <c r="C78" s="24"/>
      <c r="D78" s="25"/>
      <c r="E78" s="25"/>
      <c r="F78" s="25"/>
      <c r="G78" s="25"/>
      <c r="H78" s="25"/>
      <c r="I78" s="25"/>
      <c r="J78" s="25"/>
      <c r="K78" s="25"/>
    </row>
    <row r="79" spans="1:11" ht="12.75">
      <c r="A79" s="24"/>
      <c r="B79" s="24"/>
      <c r="C79" s="24"/>
      <c r="D79" s="25"/>
      <c r="E79" s="25"/>
      <c r="F79" s="25"/>
      <c r="G79" s="25"/>
      <c r="H79" s="25"/>
      <c r="I79" s="25"/>
      <c r="J79" s="25"/>
      <c r="K79" s="25"/>
    </row>
    <row r="80" spans="1:11" ht="12.75">
      <c r="A80" s="24"/>
      <c r="B80" s="24"/>
      <c r="C80" s="24"/>
      <c r="D80" s="25"/>
      <c r="E80" s="25"/>
      <c r="F80" s="25"/>
      <c r="G80" s="25"/>
      <c r="H80" s="25"/>
      <c r="I80" s="25"/>
      <c r="J80" s="25"/>
      <c r="K80" s="25"/>
    </row>
  </sheetData>
  <sheetProtection/>
  <printOptions/>
  <pageMargins left="0.6692913385826772" right="0.6299212598425197" top="0.7480314960629921" bottom="0.5511811023622047" header="0.1968503937007874" footer="0.31496062992125984"/>
  <pageSetup horizontalDpi="600" verticalDpi="600" orientation="landscape" paperSize="9" scale="105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25.7109375" style="1" customWidth="1"/>
    <col min="2" max="2" width="60.57421875" style="1" bestFit="1" customWidth="1"/>
    <col min="4" max="4" width="0" style="8" hidden="1" customWidth="1"/>
  </cols>
  <sheetData>
    <row r="1" spans="1:3" ht="12.7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2.75">
      <c r="A3" s="2" t="s">
        <v>4</v>
      </c>
      <c r="B3" s="5" t="s">
        <v>131</v>
      </c>
      <c r="C3" s="3"/>
    </row>
    <row r="4" spans="1:3" ht="12.75">
      <c r="A4" s="2" t="s">
        <v>5</v>
      </c>
      <c r="B4" s="5" t="s">
        <v>6</v>
      </c>
      <c r="C4" s="3"/>
    </row>
    <row r="5" spans="1:3" ht="12.75">
      <c r="A5" s="2" t="s">
        <v>7</v>
      </c>
      <c r="B5" s="5" t="s">
        <v>8</v>
      </c>
      <c r="C5" s="3"/>
    </row>
    <row r="6" spans="1:3" ht="12.75">
      <c r="A6" s="2" t="s">
        <v>9</v>
      </c>
      <c r="B6" s="5" t="s">
        <v>8</v>
      </c>
      <c r="C6" s="3"/>
    </row>
    <row r="7" spans="1:3" ht="12.75">
      <c r="A7" s="2" t="s">
        <v>10</v>
      </c>
      <c r="B7" s="5" t="s">
        <v>8</v>
      </c>
      <c r="C7" s="3"/>
    </row>
    <row r="8" spans="1:3" ht="12.75">
      <c r="A8" s="2" t="s">
        <v>11</v>
      </c>
      <c r="B8" s="5" t="s">
        <v>8</v>
      </c>
      <c r="C8" s="3"/>
    </row>
    <row r="9" spans="1:3" ht="12.75">
      <c r="A9" s="2" t="s">
        <v>12</v>
      </c>
      <c r="B9" s="5" t="s">
        <v>8</v>
      </c>
      <c r="C9" s="3"/>
    </row>
    <row r="10" spans="1:3" ht="12.75">
      <c r="A10" s="2" t="s">
        <v>13</v>
      </c>
      <c r="B10" s="5" t="s">
        <v>8</v>
      </c>
      <c r="C10" s="3"/>
    </row>
    <row r="11" spans="1:3" ht="12.75">
      <c r="A11" s="2" t="s">
        <v>14</v>
      </c>
      <c r="B11" s="5" t="s">
        <v>8</v>
      </c>
      <c r="C11" s="3"/>
    </row>
    <row r="12" spans="1:3" ht="12.75">
      <c r="A12" s="2" t="s">
        <v>15</v>
      </c>
      <c r="B12" s="5" t="s">
        <v>8</v>
      </c>
      <c r="C12" s="3"/>
    </row>
    <row r="13" spans="1:3" ht="12.75">
      <c r="A13" s="2" t="s">
        <v>16</v>
      </c>
      <c r="B13" s="5" t="s">
        <v>8</v>
      </c>
      <c r="C13" s="3"/>
    </row>
    <row r="14" spans="1:3" ht="12.75">
      <c r="A14" s="2" t="s">
        <v>17</v>
      </c>
      <c r="B14" s="5" t="s">
        <v>18</v>
      </c>
      <c r="C14" s="3"/>
    </row>
    <row r="15" spans="1:3" ht="12.75">
      <c r="A15" s="2" t="s">
        <v>8</v>
      </c>
      <c r="B15" s="2" t="s">
        <v>8</v>
      </c>
      <c r="C15" s="3"/>
    </row>
    <row r="16" spans="1:3" ht="12.75">
      <c r="A16" s="2" t="s">
        <v>19</v>
      </c>
      <c r="B16" s="6"/>
      <c r="C16" s="3"/>
    </row>
    <row r="17" spans="1:3" ht="12.75">
      <c r="A17" s="2" t="s">
        <v>20</v>
      </c>
      <c r="B17" s="6"/>
      <c r="C17" s="3"/>
    </row>
    <row r="18" spans="1:3" ht="12.75">
      <c r="A18" s="2" t="s">
        <v>21</v>
      </c>
      <c r="B18" s="6"/>
      <c r="C18" s="3"/>
    </row>
    <row r="19" spans="1:3" ht="12.75">
      <c r="A19" s="2" t="s">
        <v>22</v>
      </c>
      <c r="B19" s="6"/>
      <c r="C19" s="3"/>
    </row>
    <row r="20" spans="1:3" ht="12.75">
      <c r="A20" s="2" t="s">
        <v>23</v>
      </c>
      <c r="B20" s="6"/>
      <c r="C20" s="3"/>
    </row>
    <row r="21" spans="1:3" ht="12.75">
      <c r="A21" s="2" t="s">
        <v>24</v>
      </c>
      <c r="B21" s="6"/>
      <c r="C21" s="3"/>
    </row>
    <row r="22" spans="1:3" ht="12.75">
      <c r="A22" s="2" t="s">
        <v>25</v>
      </c>
      <c r="B22" s="6"/>
      <c r="C22" s="3"/>
    </row>
    <row r="23" spans="1:3" ht="12.75">
      <c r="A23" s="2" t="s">
        <v>26</v>
      </c>
      <c r="B23" s="6"/>
      <c r="C23" s="3"/>
    </row>
    <row r="24" spans="1:3" ht="12.75">
      <c r="A24" s="2" t="s">
        <v>27</v>
      </c>
      <c r="B24" s="6"/>
      <c r="C24" s="3"/>
    </row>
    <row r="25" spans="1:3" ht="12.75">
      <c r="A25" s="2" t="s">
        <v>28</v>
      </c>
      <c r="B25" s="6"/>
      <c r="C25" s="3"/>
    </row>
    <row r="26" spans="1:3" ht="12.75">
      <c r="A26" s="2" t="s">
        <v>29</v>
      </c>
      <c r="B26" s="6"/>
      <c r="C26" s="3"/>
    </row>
    <row r="27" spans="1:3" ht="12.75">
      <c r="A27" s="2" t="s">
        <v>30</v>
      </c>
      <c r="B27" s="6"/>
      <c r="C27" s="3"/>
    </row>
    <row r="28" spans="1:3" ht="12.75">
      <c r="A28" s="2" t="s">
        <v>31</v>
      </c>
      <c r="B28" s="6"/>
      <c r="C28" s="3"/>
    </row>
    <row r="29" spans="1:3" ht="36">
      <c r="A29" s="7" t="s">
        <v>32</v>
      </c>
      <c r="B29" s="6" t="s">
        <v>33</v>
      </c>
      <c r="C29" s="3"/>
    </row>
    <row r="30" spans="1:3" ht="12.75">
      <c r="A30" s="2" t="s">
        <v>34</v>
      </c>
      <c r="B30" s="6" t="s">
        <v>35</v>
      </c>
      <c r="C30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jhrib@outlook.com</dc:creator>
  <cp:keywords/>
  <dc:description/>
  <cp:lastModifiedBy>Miroslav Šlégl</cp:lastModifiedBy>
  <cp:lastPrinted>2017-05-19T11:01:02Z</cp:lastPrinted>
  <dcterms:created xsi:type="dcterms:W3CDTF">2015-12-09T12:52:38Z</dcterms:created>
  <dcterms:modified xsi:type="dcterms:W3CDTF">2018-05-23T08:16:16Z</dcterms:modified>
  <cp:category/>
  <cp:version/>
  <cp:contentType/>
  <cp:contentStatus/>
</cp:coreProperties>
</file>